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2510" windowHeight="8205"/>
  </bookViews>
  <sheets>
    <sheet name="Joueurs" sheetId="3" r:id="rId1"/>
    <sheet name="FormatConditionnel" sheetId="4" r:id="rId2"/>
    <sheet name="Produits" sheetId="1" r:id="rId3"/>
    <sheet name="Produits2" sheetId="2" r:id="rId4"/>
  </sheets>
  <definedNames>
    <definedName name="_xlnm._FilterDatabase" localSheetId="0" hidden="1">Joueurs!$C$1:$C$21</definedName>
    <definedName name="_xlnm.Extract" localSheetId="0">Joueurs!#REF!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2" i="1"/>
  <c r="D23" i="2"/>
  <c r="D24" i="2"/>
  <c r="D25" i="2"/>
  <c r="D26" i="2"/>
  <c r="D27" i="2"/>
  <c r="D28" i="2"/>
  <c r="D29" i="2"/>
  <c r="D30" i="2"/>
  <c r="D31" i="2"/>
  <c r="D32" i="2"/>
  <c r="D33" i="2"/>
  <c r="D22" i="2"/>
  <c r="C23" i="2"/>
  <c r="C24" i="2"/>
  <c r="C25" i="2"/>
  <c r="C26" i="2"/>
  <c r="C27" i="2"/>
  <c r="C28" i="2"/>
  <c r="C29" i="2"/>
  <c r="C30" i="2"/>
  <c r="C31" i="2"/>
  <c r="C32" i="2"/>
  <c r="C33" i="2"/>
  <c r="C22" i="2"/>
  <c r="B17" i="2"/>
  <c r="B13" i="2"/>
  <c r="B9" i="2"/>
  <c r="B5" i="2"/>
  <c r="J29" i="3"/>
  <c r="J25" i="3"/>
  <c r="J17" i="3"/>
  <c r="J18" i="3"/>
  <c r="J19" i="3"/>
  <c r="J16" i="3"/>
  <c r="J12" i="3"/>
  <c r="J8" i="3"/>
  <c r="J4" i="3"/>
</calcChain>
</file>

<file path=xl/sharedStrings.xml><?xml version="1.0" encoding="utf-8"?>
<sst xmlns="http://schemas.openxmlformats.org/spreadsheetml/2006/main" count="551" uniqueCount="285">
  <si>
    <r>
      <t xml:space="preserve"> </t>
    </r>
    <r>
      <rPr>
        <b/>
        <sz val="9"/>
        <color indexed="63"/>
        <rFont val="Arial"/>
        <family val="2"/>
      </rPr>
      <t xml:space="preserve">Réf. </t>
    </r>
    <r>
      <rPr>
        <sz val="9"/>
        <rFont val="Arial"/>
        <family val="2"/>
      </rPr>
      <t xml:space="preserve"> </t>
    </r>
  </si>
  <si>
    <t>Type</t>
  </si>
  <si>
    <r>
      <t xml:space="preserve"> </t>
    </r>
    <r>
      <rPr>
        <b/>
        <sz val="9"/>
        <color indexed="63"/>
        <rFont val="Arial"/>
        <family val="2"/>
      </rPr>
      <t xml:space="preserve">Désignation </t>
    </r>
    <r>
      <rPr>
        <sz val="9"/>
        <rFont val="Arial"/>
        <family val="2"/>
      </rPr>
      <t xml:space="preserve"> </t>
    </r>
  </si>
  <si>
    <t>PRIX
 HT</t>
  </si>
  <si>
    <t>Nombre en stock</t>
  </si>
  <si>
    <t>Divers</t>
  </si>
  <si>
    <t>PULPE D'ALOES (1 l)</t>
  </si>
  <si>
    <t>ALOE BERRY NECTAR (1 l)</t>
  </si>
  <si>
    <t>COEUR D'ALOES (1 l)</t>
  </si>
  <si>
    <t>FOREVER FREEDOM (1 l)</t>
  </si>
  <si>
    <t>FIELDS OF GREEN, 80 comprimés</t>
  </si>
  <si>
    <t>NATURE-MIN, 180 comprimés</t>
  </si>
  <si>
    <t>ABSORBENT-C, 100 comprimés</t>
  </si>
  <si>
    <t>FOREVER KIDS, 120 comprimés</t>
  </si>
  <si>
    <t>AIL-THYM, 100 gélules</t>
  </si>
  <si>
    <t>FOREVER ACTIVE PROBIOTICS, 30 capsules</t>
  </si>
  <si>
    <t>FOREVER ECHINACEA SUPREME, 60 comprimés</t>
  </si>
  <si>
    <t>FOREVER A-BETA CARE, 100 gélules</t>
  </si>
  <si>
    <t>PROPOLIS, 60 comprimés</t>
  </si>
  <si>
    <t>GIN-CHIA, 100 comprimés</t>
  </si>
  <si>
    <t>ARCTIC-SEA, 60 gélules</t>
  </si>
  <si>
    <t>FOREVER MULTI MACA, 60 comprimés</t>
  </si>
  <si>
    <t>FOREVER LITE VANILLE (525 g)</t>
  </si>
  <si>
    <t>FOREVER LITE CHOCOLAT (525 g)</t>
  </si>
  <si>
    <t>FAST BREAK BAR (59 g)</t>
  </si>
  <si>
    <t>FOREVER GARCINIA PLUS, 70 gélules</t>
  </si>
  <si>
    <t>INFUSION APRÈS ALOES, 25 sachets</t>
  </si>
  <si>
    <t>POLLEN, 100 comprimés</t>
  </si>
  <si>
    <t>COMBO CLEAN 9</t>
  </si>
  <si>
    <t>COMBO LIFESTYLE 30</t>
  </si>
  <si>
    <t>FOREVER PRO 6</t>
  </si>
  <si>
    <t>FOREVER ACTIVE HA</t>
  </si>
  <si>
    <t>FOREVER CALCIUM, 90 comprimés</t>
  </si>
  <si>
    <t>FOREVER VISION, 60 comprimés</t>
  </si>
  <si>
    <t>POMESTEEN POWER</t>
  </si>
  <si>
    <t>GELEE ROYALE, 60 comprimés</t>
  </si>
  <si>
    <t>LYCIUM PLUS, 100 comprimés</t>
  </si>
  <si>
    <t>FOREVER GINKGO PLUS, 60 comprimés</t>
  </si>
  <si>
    <t>GELEE ALOES (118 ml)</t>
  </si>
  <si>
    <t>EMULSION ALOES (118 ml)</t>
  </si>
  <si>
    <t>EMULSION VISAGE ALOES (118 ml)</t>
  </si>
  <si>
    <t>EMULSION THERMOGENE (118 ml)</t>
  </si>
  <si>
    <t>ALOE PROPOLIS CREME (113 g)</t>
  </si>
  <si>
    <t>ALOE MSM GEL (118 ml)</t>
  </si>
  <si>
    <t>STICK ALOE LEVRES (4,5 g)</t>
  </si>
  <si>
    <t>ECRAN SOLAIRE ALOES (118ml)</t>
  </si>
  <si>
    <t>ALOE FIRST (473 ml)</t>
  </si>
  <si>
    <t>EMULSION AUTO BRONZANTE (118ml)</t>
  </si>
  <si>
    <t>GELEE BAIN ALOES (251 ml)</t>
  </si>
  <si>
    <t>CREME CORPS MODELANTE (113 g)</t>
  </si>
  <si>
    <t>CREME CORPS TONUS ALOES (113 g)</t>
  </si>
  <si>
    <t>COFFRET SOIN CORPS ALOES</t>
  </si>
  <si>
    <t>ALPHA E FACTOR (30 ml)</t>
  </si>
  <si>
    <t>CREME CONTOUR DES YEUX (28 g)</t>
  </si>
  <si>
    <t>R3 FACTEUR ALOES (56,7 g)</t>
  </si>
  <si>
    <t>FOREVER EPIBLANC (28,3 g)</t>
  </si>
  <si>
    <t>FOREVER MARINE MASK (113 g)</t>
  </si>
  <si>
    <t>ALOE SCRUB (99 g)</t>
  </si>
  <si>
    <t>LAIT EXFOLIANT ALOES (120 ml)</t>
  </si>
  <si>
    <t>FLUIDE TONIFIANT ALOES (120 ml)</t>
  </si>
  <si>
    <t>POUDRE MASQUE FACIAL (30 g)</t>
  </si>
  <si>
    <t>ACTIVATEUR ALOES (120 ml)</t>
  </si>
  <si>
    <t>SOIN DE NUIT ALOES (50 g)</t>
  </si>
  <si>
    <t>CREME DE BASE ALOES (60 ml)</t>
  </si>
  <si>
    <t>COFFRET ALOE FLEUR DE JOUVENCE</t>
  </si>
  <si>
    <t>SHAMPOOING ALOES JOJOBA (237 ml)</t>
  </si>
  <si>
    <t>APRES-SHAMPOOING JOJOBA (237 ml)</t>
  </si>
  <si>
    <t>GEL COIFFANT ALOES (227 g)</t>
  </si>
  <si>
    <t>PRO-SET (178 ml)</t>
  </si>
  <si>
    <t>CREME LAVANTE ALOES (473 ml)</t>
  </si>
  <si>
    <t>FOREVER BRIGHT ALOES (130 g)</t>
  </si>
  <si>
    <t>STICK DEODORANT ALOES (92,1 g)</t>
  </si>
  <si>
    <t>GENTLEMAN'S PRIDE (118 ml)</t>
  </si>
  <si>
    <t>ALOE MPD (1,89 l)</t>
  </si>
  <si>
    <t>JUS D'ALOES (1 l)</t>
  </si>
  <si>
    <t>FORMULE ANIMALE ALOES (473 ml)</t>
  </si>
  <si>
    <t>SONYA SHOWCASE</t>
  </si>
  <si>
    <t>A TOUCH OF FOREVER</t>
  </si>
  <si>
    <t>COMBO NUTRITION</t>
  </si>
  <si>
    <t>COMBO SOINS DE LA PEAU</t>
  </si>
  <si>
    <t>POUDRES CREMES (7g)</t>
  </si>
  <si>
    <t>ROUE CORRECTRICE (25 g)</t>
  </si>
  <si>
    <t>PORCELAIN</t>
  </si>
  <si>
    <t>SOFT IVORY</t>
  </si>
  <si>
    <t>ROSE BEIGE</t>
  </si>
  <si>
    <t>SUNSET BEIGE</t>
  </si>
  <si>
    <t>FAWN</t>
  </si>
  <si>
    <t>BUTTER</t>
  </si>
  <si>
    <t>GOLDEN SUN</t>
  </si>
  <si>
    <t>MOCHA</t>
  </si>
  <si>
    <t>RAISIN</t>
  </si>
  <si>
    <t>CHOCOLATE</t>
  </si>
  <si>
    <t>NATURAL BEIGE</t>
  </si>
  <si>
    <t>VANILLA BISQUE</t>
  </si>
  <si>
    <t>POUDRES TRANSLUCIDES (9g)</t>
  </si>
  <si>
    <t>LIGHT</t>
  </si>
  <si>
    <t>MEDIUM</t>
  </si>
  <si>
    <t>DEEP</t>
  </si>
  <si>
    <t>BLUSH (3g)</t>
  </si>
  <si>
    <t>NATURE</t>
  </si>
  <si>
    <t>SIENNA</t>
  </si>
  <si>
    <t>BASHFUL</t>
  </si>
  <si>
    <t>ROSEWOOD</t>
  </si>
  <si>
    <t>FLARE</t>
  </si>
  <si>
    <t>ROSE PETAL</t>
  </si>
  <si>
    <t>BERRY ROSE</t>
  </si>
  <si>
    <t>MAUVE</t>
  </si>
  <si>
    <t>WILDBERRY</t>
  </si>
  <si>
    <t>SUNSET</t>
  </si>
  <si>
    <t>BRICK</t>
  </si>
  <si>
    <t xml:space="preserve">CRAYONS CONTOUR DES YEUX </t>
  </si>
  <si>
    <t>MIDNIGHT BLACK</t>
  </si>
  <si>
    <t>BURNISHED BROWN</t>
  </si>
  <si>
    <t>JAZZ</t>
  </si>
  <si>
    <t>WHITE CLARIFIER</t>
  </si>
  <si>
    <t>OMBRES A PAUPIERES</t>
  </si>
  <si>
    <t>PHANTOM</t>
  </si>
  <si>
    <t>FRENCH VANILLA</t>
  </si>
  <si>
    <t>GINGER</t>
  </si>
  <si>
    <t>MINK</t>
  </si>
  <si>
    <t>LINEN</t>
  </si>
  <si>
    <t>BLUE BAYOU</t>
  </si>
  <si>
    <t>BARELY THERE</t>
  </si>
  <si>
    <t>COOL BREEZE</t>
  </si>
  <si>
    <t>MAPLE SYRUP</t>
  </si>
  <si>
    <t>FUDGE BROWNIE</t>
  </si>
  <si>
    <t>CACTUS GREEN</t>
  </si>
  <si>
    <t>SATIN</t>
  </si>
  <si>
    <t>BIRCH</t>
  </si>
  <si>
    <t>STERLING</t>
  </si>
  <si>
    <t>PURPLE RAIN</t>
  </si>
  <si>
    <t>CRYSTAL WATERS</t>
  </si>
  <si>
    <t>MOONLIGHT</t>
  </si>
  <si>
    <t>POT OF GOLD</t>
  </si>
  <si>
    <t>GLACIER ICE</t>
  </si>
  <si>
    <t>HOLOGRAM</t>
  </si>
  <si>
    <t>SUNFIRE</t>
  </si>
  <si>
    <t>WHIPPED CREAM</t>
  </si>
  <si>
    <t>CHARCOAL</t>
  </si>
  <si>
    <t>SPRINGTIME EYESHADOW TRIO</t>
  </si>
  <si>
    <t>MASCARAS (4,5g)</t>
  </si>
  <si>
    <t>BLACK</t>
  </si>
  <si>
    <t>BROWN BLACK</t>
  </si>
  <si>
    <t>GEL POUR SOURCILS</t>
  </si>
  <si>
    <t>CRAYONS CONTOUR DES LEVRES</t>
  </si>
  <si>
    <t>MAHOGANY</t>
  </si>
  <si>
    <t>COCOA</t>
  </si>
  <si>
    <t>MYSTIQUE</t>
  </si>
  <si>
    <t>GRAPEVINE</t>
  </si>
  <si>
    <t>GOLDEN SHIMMER</t>
  </si>
  <si>
    <t>ROUGES A LEVRES (3,5g)</t>
  </si>
  <si>
    <t>SHEER PEACH FUZZ</t>
  </si>
  <si>
    <t>COFFEE CREAM</t>
  </si>
  <si>
    <t>BARELY PINK</t>
  </si>
  <si>
    <t>SHEER BLISS</t>
  </si>
  <si>
    <t>SHEER CHOCOLATE KISSES</t>
  </si>
  <si>
    <t>ALMOND</t>
  </si>
  <si>
    <t>PINK CHAMPAGNE</t>
  </si>
  <si>
    <t>DUSTY ROSE</t>
  </si>
  <si>
    <t>BRANDY ICE</t>
  </si>
  <si>
    <t>WINEBERRY</t>
  </si>
  <si>
    <t>SOLID GOLD</t>
  </si>
  <si>
    <t>DEEPEST LOVE RED</t>
  </si>
  <si>
    <t>PORSCHE RED</t>
  </si>
  <si>
    <t>CRYSTAL PLUM</t>
  </si>
  <si>
    <t>PINK REFLECTION</t>
  </si>
  <si>
    <t>LIPGLOSS (4,5g)</t>
  </si>
  <si>
    <t>CRYSTAL CLEAR</t>
  </si>
  <si>
    <t>VANILLA PEARL</t>
  </si>
  <si>
    <t>SUNGLOW</t>
  </si>
  <si>
    <t>BERRY MAUVE</t>
  </si>
  <si>
    <t xml:space="preserve">LES YEUX </t>
  </si>
  <si>
    <t>DEMAQUILLANT YEUX</t>
  </si>
  <si>
    <t>COFFRETS SONYA</t>
  </si>
  <si>
    <t>COFFRET SHIMMERS</t>
  </si>
  <si>
    <t>COFFRET AUTUMN HUES</t>
  </si>
  <si>
    <t>COFFRET NIGHT ON THE TOWN</t>
  </si>
  <si>
    <t>COFFRET BARELY PINK</t>
  </si>
  <si>
    <t>COFFRET DUSTY ROSE</t>
  </si>
  <si>
    <t>COFFRET PLUM'N BERRY</t>
  </si>
  <si>
    <t>COFFRET SUMMER’S KISS</t>
  </si>
  <si>
    <t>CATALOGUES</t>
  </si>
  <si>
    <t>INTL DIRECTORY MILLENIUM 25ème ANNIVERSAIRE -prix promo</t>
  </si>
  <si>
    <t>DIRECTORY 2006</t>
  </si>
  <si>
    <t>HORIZON 100ème EDITION COLLECTOR</t>
  </si>
  <si>
    <t>HORIZON 1 NUMERO</t>
  </si>
  <si>
    <t>CATALOGUE PRODUITS A L'ITALIENNE 2006 (x10 minimum)</t>
  </si>
  <si>
    <t>CATALOGUES PRODUITS A L'ITALIENNE 2006 (x50)</t>
  </si>
  <si>
    <t>CATALOGUE GRAND FORMAT 2006 (vendu par 10 minimum)</t>
  </si>
  <si>
    <t>CATALOGUE GRAND FORMAT 2006 (x50)</t>
  </si>
  <si>
    <t>DEPLIANT COMPLEMENTS ALIMENTAIRES (x50)</t>
  </si>
  <si>
    <t>DEPLIANT PRODUITS COSMETIQUES (x50)</t>
  </si>
  <si>
    <t>FICHES 6 NOUVEAUX PRODUITS (222, 214, 215, 235, 236, 234)</t>
  </si>
  <si>
    <t>4 FICHES 2006 (262, 263 264, 47)</t>
  </si>
  <si>
    <t>MANUEL PRODUIT 2005</t>
  </si>
  <si>
    <t>CLASSEUR FOREVER (vide)</t>
  </si>
  <si>
    <t>MANUEL PRODUIT 2006</t>
  </si>
  <si>
    <t>CATALOGUE BUSINESS (vendu par 10 minimum)</t>
  </si>
  <si>
    <t>CATALOGUE BUSINESS (x50)</t>
  </si>
  <si>
    <t xml:space="preserve">    Celui-ci se compose de la première lettre du type, d'un tiret et du numéro de référence.</t>
  </si>
  <si>
    <t xml:space="preserve">    Par exemple, pour le premier produit, le code sera celui-ci : D-15</t>
  </si>
  <si>
    <t>1) Donnez le nombre en stock le plus petit</t>
  </si>
  <si>
    <t>Nom</t>
  </si>
  <si>
    <t>Prénom</t>
  </si>
  <si>
    <t>Nationalité</t>
  </si>
  <si>
    <t>Points</t>
  </si>
  <si>
    <t>Date de naissance</t>
  </si>
  <si>
    <t>Taille</t>
  </si>
  <si>
    <t>FEDERER</t>
  </si>
  <si>
    <t>Roger</t>
  </si>
  <si>
    <t>SUI</t>
  </si>
  <si>
    <t>NADAL</t>
  </si>
  <si>
    <t>Rafael</t>
  </si>
  <si>
    <t>ESP</t>
  </si>
  <si>
    <t>DAVYDENKO</t>
  </si>
  <si>
    <t>Nikolaï</t>
  </si>
  <si>
    <t>RUS</t>
  </si>
  <si>
    <t>RODDICK</t>
  </si>
  <si>
    <t>Andy</t>
  </si>
  <si>
    <t>USA</t>
  </si>
  <si>
    <t>GONZALEZ</t>
  </si>
  <si>
    <t>Fernando</t>
  </si>
  <si>
    <t>CHL</t>
  </si>
  <si>
    <t>BLAKE</t>
  </si>
  <si>
    <t>James</t>
  </si>
  <si>
    <t>ROBREDO</t>
  </si>
  <si>
    <t>Tommy</t>
  </si>
  <si>
    <t>LJUBICIC</t>
  </si>
  <si>
    <t>Ivan</t>
  </si>
  <si>
    <t>CRO</t>
  </si>
  <si>
    <t>HAAS</t>
  </si>
  <si>
    <t>ALL</t>
  </si>
  <si>
    <t>ANCIC</t>
  </si>
  <si>
    <t>Mario</t>
  </si>
  <si>
    <t>NALBANDIAN</t>
  </si>
  <si>
    <t>David</t>
  </si>
  <si>
    <t>ARG</t>
  </si>
  <si>
    <t>BERDYCH</t>
  </si>
  <si>
    <t>Tomas</t>
  </si>
  <si>
    <t>RTC</t>
  </si>
  <si>
    <t>DJOKOVIC</t>
  </si>
  <si>
    <t>Novak</t>
  </si>
  <si>
    <t>SER</t>
  </si>
  <si>
    <t>MURRAY</t>
  </si>
  <si>
    <t>Andrew</t>
  </si>
  <si>
    <t>GBR</t>
  </si>
  <si>
    <t>FERRER</t>
  </si>
  <si>
    <t>GASQUET</t>
  </si>
  <si>
    <t>Richard</t>
  </si>
  <si>
    <t>FRA</t>
  </si>
  <si>
    <t>HEWITT</t>
  </si>
  <si>
    <t>Lleyton</t>
  </si>
  <si>
    <t>AUS</t>
  </si>
  <si>
    <t>STEPANEK</t>
  </si>
  <si>
    <t>Radek</t>
  </si>
  <si>
    <t>NIEMINEN</t>
  </si>
  <si>
    <t>Jarkko</t>
  </si>
  <si>
    <t>FIN</t>
  </si>
  <si>
    <t>TURSUNOV</t>
  </si>
  <si>
    <t>Dmitry</t>
  </si>
  <si>
    <t>2) Taille du joueur le plus petit</t>
  </si>
  <si>
    <t>3) Nombre de joueurs</t>
  </si>
  <si>
    <t>4) Nombre de joueurs par nationalité</t>
  </si>
  <si>
    <t>6) Donnez le nombre de joueurs espagnols qui ont plus de 2000 points</t>
  </si>
  <si>
    <t>1) Taille moyenne des joueurs</t>
  </si>
  <si>
    <t>Code</t>
  </si>
  <si>
    <t>7) Quel est le prénom du joueur suivant?</t>
  </si>
  <si>
    <t>A partir du tableau de la feuille 'Produits'</t>
  </si>
  <si>
    <t>Faire apparaître :</t>
  </si>
  <si>
    <t xml:space="preserve">     En vert la taille des joueurs de plus d' 1,80</t>
  </si>
  <si>
    <t xml:space="preserve">     En rouge la taille des autres</t>
  </si>
  <si>
    <t>1) En bleus les points supérieurs à 2000</t>
  </si>
  <si>
    <t>3) En bleu la date de naissance du joueur le plus jeune, en rouge la date de naissance du joueur le plus âgé</t>
  </si>
  <si>
    <t>4) En bleu la taille des joueurs de plus d' 1,85 m</t>
  </si>
  <si>
    <t>5) En bleu les noms des joueurs qui ont plus de 2000 points</t>
  </si>
  <si>
    <t>6) En bleu le prénom du joueur qui a le plus de points</t>
  </si>
  <si>
    <t>5) En colonne G, donnez l'année de naissance des joueurs. Utilisez une fonction de la catégorie 'Date &amp; heure', pas un format</t>
  </si>
  <si>
    <t>Nombre de produits</t>
  </si>
  <si>
    <t>2) Donnez le nombre de produits de 100 € ou plus</t>
  </si>
  <si>
    <t>3) Donnez le nombre de produits de type 'divers' coûtant 100 € ou plus</t>
  </si>
  <si>
    <t>4) Quel est le prix du produit suivant ?</t>
  </si>
  <si>
    <t>Prix Moyen</t>
  </si>
  <si>
    <t xml:space="preserve">6) Dans la colonne code, faites apparaître un code pour chaque produit. </t>
  </si>
  <si>
    <t>2) Dans la colonne nationalité en bleu les 'SUI', en rouge les 'FRA', en vert les 'USA'</t>
  </si>
  <si>
    <t>5) Donnez le nombre de produits différents par type et le prix moyen par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</si>
</sst>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-* #,##0.00\ &quot;€&quot;_-;\-* #,##0.00\ &quot;€&quot;_-;_-* &quot;-&quot;??\ &quot;€&quot;_-;_-@_-"/>
    <numFmt numFmtId="165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 vertical="top"/>
    </xf>
    <xf numFmtId="2" fontId="4" fillId="0" borderId="3" xfId="0" applyNumberFormat="1" applyFont="1" applyFill="1" applyBorder="1" applyAlignment="1" applyProtection="1">
      <alignment horizontal="center" vertical="top" wrapText="1"/>
    </xf>
    <xf numFmtId="1" fontId="2" fillId="0" borderId="4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5" fillId="0" borderId="5" xfId="0" applyFont="1" applyFill="1" applyBorder="1" applyProtection="1"/>
    <xf numFmtId="164" fontId="2" fillId="0" borderId="5" xfId="1" applyNumberFormat="1" applyFont="1" applyFill="1" applyBorder="1" applyAlignment="1" applyProtection="1">
      <alignment horizontal="center"/>
    </xf>
    <xf numFmtId="0" fontId="0" fillId="0" borderId="5" xfId="0" applyBorder="1"/>
    <xf numFmtId="1" fontId="2" fillId="0" borderId="6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5" fillId="0" borderId="7" xfId="0" applyFont="1" applyFill="1" applyBorder="1" applyProtection="1"/>
    <xf numFmtId="164" fontId="2" fillId="0" borderId="7" xfId="1" applyNumberFormat="1" applyFont="1" applyFill="1" applyBorder="1" applyAlignment="1" applyProtection="1">
      <alignment horizontal="center"/>
    </xf>
    <xf numFmtId="0" fontId="0" fillId="0" borderId="7" xfId="0" applyBorder="1"/>
    <xf numFmtId="1" fontId="6" fillId="0" borderId="6" xfId="0" applyNumberFormat="1" applyFont="1" applyFill="1" applyBorder="1" applyAlignment="1" applyProtection="1">
      <alignment horizontal="center"/>
    </xf>
    <xf numFmtId="164" fontId="6" fillId="0" borderId="7" xfId="1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vertical="center"/>
    </xf>
    <xf numFmtId="0" fontId="7" fillId="0" borderId="7" xfId="0" applyFont="1" applyFill="1" applyBorder="1" applyProtection="1"/>
    <xf numFmtId="0" fontId="6" fillId="0" borderId="7" xfId="0" applyFont="1" applyFill="1" applyBorder="1" applyProtection="1"/>
    <xf numFmtId="0" fontId="5" fillId="0" borderId="7" xfId="0" applyFont="1" applyFill="1" applyBorder="1" applyAlignment="1" applyProtection="1">
      <alignment vertical="center"/>
    </xf>
    <xf numFmtId="1" fontId="8" fillId="0" borderId="6" xfId="0" applyNumberFormat="1" applyFont="1" applyFill="1" applyBorder="1" applyAlignment="1" applyProtection="1">
      <alignment horizontal="center" vertical="justify"/>
    </xf>
    <xf numFmtId="0" fontId="8" fillId="0" borderId="7" xfId="0" applyFont="1" applyFill="1" applyBorder="1" applyAlignment="1" applyProtection="1">
      <alignment vertical="justify"/>
    </xf>
    <xf numFmtId="1" fontId="6" fillId="0" borderId="8" xfId="0" applyNumberFormat="1" applyFont="1" applyFill="1" applyBorder="1" applyAlignment="1" applyProtection="1">
      <alignment horizontal="center"/>
    </xf>
    <xf numFmtId="0" fontId="6" fillId="0" borderId="9" xfId="0" applyFont="1" applyFill="1" applyBorder="1" applyProtection="1"/>
    <xf numFmtId="164" fontId="6" fillId="0" borderId="9" xfId="1" applyNumberFormat="1" applyFont="1" applyFill="1" applyBorder="1" applyAlignment="1" applyProtection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0" fontId="0" fillId="0" borderId="10" xfId="0" applyBorder="1"/>
    <xf numFmtId="0" fontId="2" fillId="0" borderId="12" xfId="0" applyFont="1" applyFill="1" applyBorder="1" applyProtection="1"/>
    <xf numFmtId="0" fontId="0" fillId="0" borderId="12" xfId="0" applyBorder="1"/>
    <xf numFmtId="0" fontId="6" fillId="0" borderId="13" xfId="0" applyFont="1" applyFill="1" applyBorder="1" applyProtection="1"/>
    <xf numFmtId="0" fontId="0" fillId="0" borderId="13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15" fontId="0" fillId="0" borderId="0" xfId="0" applyNumberFormat="1"/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5" fontId="0" fillId="0" borderId="12" xfId="1" applyNumberFormat="1" applyFont="1" applyBorder="1"/>
    <xf numFmtId="165" fontId="0" fillId="0" borderId="7" xfId="1" applyNumberFormat="1" applyFont="1" applyBorder="1"/>
    <xf numFmtId="165" fontId="0" fillId="0" borderId="13" xfId="1" applyNumberFormat="1" applyFont="1" applyBorder="1"/>
  </cellXfs>
  <cellStyles count="2">
    <cellStyle name="Monétaire" xfId="1" builtinId="4"/>
    <cellStyle name="Normal" xfId="0" builtinId="0"/>
  </cellStyles>
  <dxfs count="11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theme="4" tint="0.39994506668294322"/>
        </patternFill>
      </fill>
    </dxf>
    <dxf>
      <font>
        <condense val="0"/>
        <extend val="0"/>
        <color rgb="FF9C0006"/>
      </font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/>
  </sheetViews>
  <sheetFormatPr baseColWidth="10" defaultRowHeight="15" x14ac:dyDescent="0.25"/>
  <cols>
    <col min="1" max="1" width="14.140625" customWidth="1"/>
    <col min="5" max="5" width="17.5703125" customWidth="1"/>
    <col min="10" max="10" width="15" customWidth="1"/>
  </cols>
  <sheetData>
    <row r="1" spans="1:10" x14ac:dyDescent="0.25">
      <c r="A1" t="s">
        <v>202</v>
      </c>
      <c r="B1" t="s">
        <v>203</v>
      </c>
      <c r="C1" t="s">
        <v>204</v>
      </c>
      <c r="D1" t="s">
        <v>205</v>
      </c>
      <c r="E1" t="s">
        <v>206</v>
      </c>
      <c r="F1" t="s">
        <v>207</v>
      </c>
    </row>
    <row r="2" spans="1:10" x14ac:dyDescent="0.25">
      <c r="A2" t="s">
        <v>208</v>
      </c>
      <c r="B2" t="s">
        <v>209</v>
      </c>
      <c r="C2" s="33" t="s">
        <v>210</v>
      </c>
      <c r="D2" s="34">
        <v>8120</v>
      </c>
      <c r="E2" s="35">
        <v>29806</v>
      </c>
      <c r="F2" s="34">
        <v>1.87</v>
      </c>
      <c r="I2" s="36" t="s">
        <v>264</v>
      </c>
    </row>
    <row r="3" spans="1:10" ht="15.75" thickBot="1" x14ac:dyDescent="0.3">
      <c r="A3" t="s">
        <v>211</v>
      </c>
      <c r="B3" t="s">
        <v>212</v>
      </c>
      <c r="C3" s="33" t="s">
        <v>213</v>
      </c>
      <c r="D3" s="34">
        <v>4775</v>
      </c>
      <c r="E3" s="35">
        <v>31566</v>
      </c>
      <c r="F3" s="34">
        <v>1.82</v>
      </c>
    </row>
    <row r="4" spans="1:10" ht="15.75" thickBot="1" x14ac:dyDescent="0.3">
      <c r="A4" t="s">
        <v>214</v>
      </c>
      <c r="B4" t="s">
        <v>215</v>
      </c>
      <c r="C4" s="33" t="s">
        <v>216</v>
      </c>
      <c r="D4" s="34">
        <v>2825</v>
      </c>
      <c r="E4" s="35">
        <v>29739</v>
      </c>
      <c r="F4" s="34">
        <v>1.79</v>
      </c>
      <c r="I4" s="37"/>
      <c r="J4" s="27">
        <f>AVERAGE(F2:F21)</f>
        <v>1.8434999999999999</v>
      </c>
    </row>
    <row r="5" spans="1:10" x14ac:dyDescent="0.25">
      <c r="A5" t="s">
        <v>217</v>
      </c>
      <c r="B5" t="s">
        <v>218</v>
      </c>
      <c r="C5" s="33" t="s">
        <v>219</v>
      </c>
      <c r="D5" s="34">
        <v>2715</v>
      </c>
      <c r="E5" s="35">
        <v>30193</v>
      </c>
      <c r="F5" s="34">
        <v>1.87</v>
      </c>
      <c r="I5" s="36"/>
    </row>
    <row r="6" spans="1:10" x14ac:dyDescent="0.25">
      <c r="A6" t="s">
        <v>220</v>
      </c>
      <c r="B6" t="s">
        <v>221</v>
      </c>
      <c r="C6" s="33" t="s">
        <v>222</v>
      </c>
      <c r="D6" s="34">
        <v>2710</v>
      </c>
      <c r="E6" s="35">
        <v>29431</v>
      </c>
      <c r="F6" s="34">
        <v>1.83</v>
      </c>
      <c r="I6" s="36" t="s">
        <v>260</v>
      </c>
    </row>
    <row r="7" spans="1:10" ht="15.75" thickBot="1" x14ac:dyDescent="0.3">
      <c r="A7" t="s">
        <v>223</v>
      </c>
      <c r="B7" t="s">
        <v>224</v>
      </c>
      <c r="C7" s="33" t="s">
        <v>219</v>
      </c>
      <c r="D7" s="34">
        <v>2605</v>
      </c>
      <c r="E7" s="35">
        <v>29217</v>
      </c>
      <c r="F7" s="34">
        <v>1.85</v>
      </c>
    </row>
    <row r="8" spans="1:10" ht="15.75" thickBot="1" x14ac:dyDescent="0.3">
      <c r="A8" t="s">
        <v>225</v>
      </c>
      <c r="B8" t="s">
        <v>226</v>
      </c>
      <c r="C8" s="33" t="s">
        <v>213</v>
      </c>
      <c r="D8" s="34">
        <v>2555</v>
      </c>
      <c r="E8" s="35">
        <v>30072</v>
      </c>
      <c r="F8" s="34">
        <v>1.8</v>
      </c>
      <c r="J8" s="27">
        <f>MIN(F2:F21)</f>
        <v>1.77</v>
      </c>
    </row>
    <row r="9" spans="1:10" x14ac:dyDescent="0.25">
      <c r="A9" t="s">
        <v>227</v>
      </c>
      <c r="B9" t="s">
        <v>228</v>
      </c>
      <c r="C9" s="33" t="s">
        <v>229</v>
      </c>
      <c r="D9" s="34">
        <v>2325</v>
      </c>
      <c r="E9" s="35">
        <v>28933</v>
      </c>
      <c r="F9" s="34">
        <v>1.93</v>
      </c>
    </row>
    <row r="10" spans="1:10" x14ac:dyDescent="0.25">
      <c r="A10" t="s">
        <v>230</v>
      </c>
      <c r="B10" t="s">
        <v>226</v>
      </c>
      <c r="C10" s="33" t="s">
        <v>231</v>
      </c>
      <c r="D10" s="34">
        <v>2155</v>
      </c>
      <c r="E10" s="35">
        <v>28583</v>
      </c>
      <c r="F10" s="34">
        <v>1.87</v>
      </c>
      <c r="I10" s="36" t="s">
        <v>261</v>
      </c>
    </row>
    <row r="11" spans="1:10" ht="15.75" thickBot="1" x14ac:dyDescent="0.3">
      <c r="A11" t="s">
        <v>232</v>
      </c>
      <c r="B11" t="s">
        <v>233</v>
      </c>
      <c r="C11" s="33" t="s">
        <v>229</v>
      </c>
      <c r="D11" s="34">
        <v>2075</v>
      </c>
      <c r="E11" s="35">
        <v>30771</v>
      </c>
      <c r="F11" s="34">
        <v>1.93</v>
      </c>
    </row>
    <row r="12" spans="1:10" ht="15.75" thickBot="1" x14ac:dyDescent="0.3">
      <c r="A12" t="s">
        <v>234</v>
      </c>
      <c r="B12" t="s">
        <v>235</v>
      </c>
      <c r="C12" s="33" t="s">
        <v>236</v>
      </c>
      <c r="D12" s="34">
        <v>1995</v>
      </c>
      <c r="E12" s="35">
        <v>29952</v>
      </c>
      <c r="F12" s="34">
        <v>1.8</v>
      </c>
      <c r="J12" s="27">
        <f>COUNTA(A2:A21)</f>
        <v>20</v>
      </c>
    </row>
    <row r="13" spans="1:10" x14ac:dyDescent="0.25">
      <c r="A13" t="s">
        <v>237</v>
      </c>
      <c r="B13" t="s">
        <v>238</v>
      </c>
      <c r="C13" s="33" t="s">
        <v>239</v>
      </c>
      <c r="D13" s="34">
        <v>1785</v>
      </c>
      <c r="E13" s="35">
        <v>31307</v>
      </c>
      <c r="F13" s="34">
        <v>1.93</v>
      </c>
    </row>
    <row r="14" spans="1:10" x14ac:dyDescent="0.25">
      <c r="A14" t="s">
        <v>240</v>
      </c>
      <c r="B14" t="s">
        <v>241</v>
      </c>
      <c r="C14" s="33" t="s">
        <v>242</v>
      </c>
      <c r="D14" s="34">
        <v>1675</v>
      </c>
      <c r="E14" s="35">
        <v>31919</v>
      </c>
      <c r="F14" s="34">
        <v>1.9</v>
      </c>
      <c r="I14" s="36" t="s">
        <v>262</v>
      </c>
    </row>
    <row r="15" spans="1:10" ht="15.75" thickBot="1" x14ac:dyDescent="0.3">
      <c r="A15" t="s">
        <v>243</v>
      </c>
      <c r="B15" t="s">
        <v>244</v>
      </c>
      <c r="C15" s="33" t="s">
        <v>245</v>
      </c>
      <c r="D15" s="34">
        <v>1650</v>
      </c>
      <c r="E15" s="35">
        <v>31912</v>
      </c>
      <c r="F15" s="34">
        <v>1.8</v>
      </c>
      <c r="I15" s="36"/>
    </row>
    <row r="16" spans="1:10" ht="15.75" thickBot="1" x14ac:dyDescent="0.3">
      <c r="A16" t="s">
        <v>246</v>
      </c>
      <c r="B16" t="s">
        <v>235</v>
      </c>
      <c r="C16" s="33" t="s">
        <v>213</v>
      </c>
      <c r="D16" s="34">
        <v>1610</v>
      </c>
      <c r="E16" s="35">
        <v>30043</v>
      </c>
      <c r="F16" s="34">
        <v>1.77</v>
      </c>
      <c r="I16" s="36" t="s">
        <v>210</v>
      </c>
      <c r="J16" s="27">
        <f>COUNTIF($C$2:$C$21,I16)</f>
        <v>1</v>
      </c>
    </row>
    <row r="17" spans="1:10" ht="15.75" thickBot="1" x14ac:dyDescent="0.3">
      <c r="A17" t="s">
        <v>247</v>
      </c>
      <c r="B17" t="s">
        <v>248</v>
      </c>
      <c r="C17" s="33" t="s">
        <v>249</v>
      </c>
      <c r="D17" s="34">
        <v>1580</v>
      </c>
      <c r="E17" s="35">
        <v>31581</v>
      </c>
      <c r="F17" s="34">
        <v>1.83</v>
      </c>
      <c r="I17" s="36" t="s">
        <v>213</v>
      </c>
      <c r="J17" s="27">
        <f t="shared" ref="J17:J19" si="0">COUNTIF($C$2:$C$21,I17)</f>
        <v>3</v>
      </c>
    </row>
    <row r="18" spans="1:10" ht="15.75" thickBot="1" x14ac:dyDescent="0.3">
      <c r="A18" t="s">
        <v>250</v>
      </c>
      <c r="B18" t="s">
        <v>251</v>
      </c>
      <c r="C18" s="33" t="s">
        <v>252</v>
      </c>
      <c r="D18" s="34">
        <v>1335</v>
      </c>
      <c r="E18" s="35">
        <v>29641</v>
      </c>
      <c r="F18" s="34">
        <v>1.8</v>
      </c>
      <c r="I18" s="36" t="s">
        <v>216</v>
      </c>
      <c r="J18" s="27">
        <f t="shared" si="0"/>
        <v>2</v>
      </c>
    </row>
    <row r="19" spans="1:10" ht="15.75" thickBot="1" x14ac:dyDescent="0.3">
      <c r="A19" t="s">
        <v>253</v>
      </c>
      <c r="B19" t="s">
        <v>254</v>
      </c>
      <c r="C19" s="33" t="s">
        <v>239</v>
      </c>
      <c r="D19" s="34">
        <v>1325</v>
      </c>
      <c r="E19" s="35">
        <v>28821</v>
      </c>
      <c r="F19" s="34">
        <v>1.85</v>
      </c>
      <c r="I19" s="36" t="s">
        <v>219</v>
      </c>
      <c r="J19" s="27">
        <f t="shared" si="0"/>
        <v>2</v>
      </c>
    </row>
    <row r="20" spans="1:10" x14ac:dyDescent="0.25">
      <c r="A20" t="s">
        <v>255</v>
      </c>
      <c r="B20" t="s">
        <v>256</v>
      </c>
      <c r="C20" s="33" t="s">
        <v>257</v>
      </c>
      <c r="D20" s="34">
        <v>1320</v>
      </c>
      <c r="E20" s="35">
        <v>29790</v>
      </c>
      <c r="F20" s="34">
        <v>1.78</v>
      </c>
      <c r="I20" s="36"/>
    </row>
    <row r="21" spans="1:10" x14ac:dyDescent="0.25">
      <c r="A21" t="s">
        <v>258</v>
      </c>
      <c r="B21" t="s">
        <v>259</v>
      </c>
      <c r="C21" s="33" t="s">
        <v>216</v>
      </c>
      <c r="D21" s="34">
        <v>1230</v>
      </c>
      <c r="E21" s="35">
        <v>30297</v>
      </c>
      <c r="F21" s="34">
        <v>1.85</v>
      </c>
      <c r="I21" s="36" t="s">
        <v>276</v>
      </c>
    </row>
    <row r="22" spans="1:10" x14ac:dyDescent="0.25">
      <c r="C22" s="33"/>
      <c r="D22" s="34"/>
      <c r="E22" s="33"/>
      <c r="F22" s="34"/>
      <c r="I22" s="36"/>
    </row>
    <row r="23" spans="1:10" x14ac:dyDescent="0.25">
      <c r="C23" s="33"/>
      <c r="D23" s="34"/>
      <c r="E23" s="33"/>
      <c r="F23" s="34"/>
      <c r="I23" s="36" t="s">
        <v>263</v>
      </c>
    </row>
    <row r="24" spans="1:10" ht="15.75" thickBot="1" x14ac:dyDescent="0.3">
      <c r="C24" s="33"/>
      <c r="D24" s="34"/>
      <c r="E24" s="33"/>
      <c r="F24" s="34"/>
      <c r="I24" s="36"/>
    </row>
    <row r="25" spans="1:10" ht="15.75" thickBot="1" x14ac:dyDescent="0.3">
      <c r="C25" s="33"/>
      <c r="D25" s="34"/>
      <c r="E25" s="33"/>
      <c r="F25" s="34"/>
      <c r="I25" s="36"/>
      <c r="J25" s="27">
        <f>COUNTIFS(C2:C21,"esp",D2:D21,"&gt;2000")</f>
        <v>2</v>
      </c>
    </row>
    <row r="26" spans="1:10" x14ac:dyDescent="0.25">
      <c r="C26" s="33"/>
      <c r="D26" s="34"/>
      <c r="F26" s="34"/>
      <c r="I26" s="33"/>
    </row>
    <row r="27" spans="1:10" x14ac:dyDescent="0.25">
      <c r="C27" s="33"/>
      <c r="D27" s="34"/>
      <c r="F27" s="34"/>
      <c r="H27" s="36"/>
      <c r="I27" s="36" t="s">
        <v>266</v>
      </c>
    </row>
    <row r="28" spans="1:10" ht="15.75" thickBot="1" x14ac:dyDescent="0.3">
      <c r="C28" s="33"/>
      <c r="D28" s="34"/>
      <c r="F28" s="34"/>
      <c r="I28" s="33"/>
    </row>
    <row r="29" spans="1:10" ht="15.75" thickBot="1" x14ac:dyDescent="0.3">
      <c r="C29" s="33"/>
      <c r="D29" s="34"/>
      <c r="F29" s="34"/>
      <c r="I29" s="36" t="s">
        <v>253</v>
      </c>
      <c r="J29" s="27" t="str">
        <f>VLOOKUP(I29,A2:F21,2,FALSE)</f>
        <v>Radek</v>
      </c>
    </row>
    <row r="30" spans="1:10" x14ac:dyDescent="0.25">
      <c r="C30" s="33"/>
      <c r="D30" s="34"/>
      <c r="F30" s="34"/>
      <c r="I30" s="33"/>
    </row>
  </sheetData>
  <dataValidations count="1">
    <dataValidation type="list" allowBlank="1" showInputMessage="1" showErrorMessage="1" sqref="I29">
      <formula1>$A$2:$A$21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baseColWidth="10" defaultRowHeight="15" x14ac:dyDescent="0.25"/>
  <cols>
    <col min="1" max="1" width="14.140625" customWidth="1"/>
    <col min="5" max="5" width="17.5703125" customWidth="1"/>
  </cols>
  <sheetData>
    <row r="1" spans="1:8" x14ac:dyDescent="0.25">
      <c r="A1" t="s">
        <v>202</v>
      </c>
      <c r="B1" t="s">
        <v>203</v>
      </c>
      <c r="C1" t="s">
        <v>204</v>
      </c>
      <c r="D1" t="s">
        <v>205</v>
      </c>
      <c r="E1" t="s">
        <v>206</v>
      </c>
      <c r="F1" t="s">
        <v>207</v>
      </c>
    </row>
    <row r="2" spans="1:8" x14ac:dyDescent="0.25">
      <c r="A2" t="s">
        <v>208</v>
      </c>
      <c r="B2" t="s">
        <v>209</v>
      </c>
      <c r="C2" s="33" t="s">
        <v>210</v>
      </c>
      <c r="D2" s="34">
        <v>8120</v>
      </c>
      <c r="E2" s="35">
        <v>29806</v>
      </c>
      <c r="F2" s="34">
        <v>1.87</v>
      </c>
      <c r="H2" s="36" t="s">
        <v>268</v>
      </c>
    </row>
    <row r="3" spans="1:8" x14ac:dyDescent="0.25">
      <c r="A3" t="s">
        <v>211</v>
      </c>
      <c r="B3" t="s">
        <v>212</v>
      </c>
      <c r="C3" s="33" t="s">
        <v>213</v>
      </c>
      <c r="D3" s="34">
        <v>4775</v>
      </c>
      <c r="E3" s="35">
        <v>31566</v>
      </c>
      <c r="F3" s="34">
        <v>1.82</v>
      </c>
      <c r="H3" s="36"/>
    </row>
    <row r="4" spans="1:8" x14ac:dyDescent="0.25">
      <c r="A4" t="s">
        <v>214</v>
      </c>
      <c r="B4" t="s">
        <v>215</v>
      </c>
      <c r="C4" s="33" t="s">
        <v>216</v>
      </c>
      <c r="D4" s="34">
        <v>2825</v>
      </c>
      <c r="E4" s="35">
        <v>29739</v>
      </c>
      <c r="F4" s="34">
        <v>1.79</v>
      </c>
      <c r="H4" s="36" t="s">
        <v>271</v>
      </c>
    </row>
    <row r="5" spans="1:8" x14ac:dyDescent="0.25">
      <c r="A5" t="s">
        <v>217</v>
      </c>
      <c r="B5" t="s">
        <v>218</v>
      </c>
      <c r="C5" s="33" t="s">
        <v>219</v>
      </c>
      <c r="D5" s="34">
        <v>2715</v>
      </c>
      <c r="E5" s="35">
        <v>30193</v>
      </c>
      <c r="F5" s="34">
        <v>1.87</v>
      </c>
      <c r="H5" s="36"/>
    </row>
    <row r="6" spans="1:8" x14ac:dyDescent="0.25">
      <c r="A6" t="s">
        <v>220</v>
      </c>
      <c r="B6" t="s">
        <v>221</v>
      </c>
      <c r="C6" s="33" t="s">
        <v>222</v>
      </c>
      <c r="D6" s="34">
        <v>2710</v>
      </c>
      <c r="E6" s="35">
        <v>29431</v>
      </c>
      <c r="F6" s="34">
        <v>1.83</v>
      </c>
      <c r="H6" s="36" t="s">
        <v>283</v>
      </c>
    </row>
    <row r="7" spans="1:8" x14ac:dyDescent="0.25">
      <c r="A7" t="s">
        <v>223</v>
      </c>
      <c r="B7" t="s">
        <v>224</v>
      </c>
      <c r="C7" s="33" t="s">
        <v>219</v>
      </c>
      <c r="D7" s="34">
        <v>2605</v>
      </c>
      <c r="E7" s="35">
        <v>29217</v>
      </c>
      <c r="F7" s="34">
        <v>1.85</v>
      </c>
      <c r="H7" s="36"/>
    </row>
    <row r="8" spans="1:8" x14ac:dyDescent="0.25">
      <c r="A8" t="s">
        <v>225</v>
      </c>
      <c r="B8" t="s">
        <v>226</v>
      </c>
      <c r="C8" s="33" t="s">
        <v>213</v>
      </c>
      <c r="D8" s="34">
        <v>2555</v>
      </c>
      <c r="E8" s="35">
        <v>30072</v>
      </c>
      <c r="F8" s="34">
        <v>1.8</v>
      </c>
      <c r="H8" s="36" t="s">
        <v>272</v>
      </c>
    </row>
    <row r="9" spans="1:8" x14ac:dyDescent="0.25">
      <c r="A9" t="s">
        <v>227</v>
      </c>
      <c r="B9" t="s">
        <v>228</v>
      </c>
      <c r="C9" s="33" t="s">
        <v>229</v>
      </c>
      <c r="D9" s="34">
        <v>2325</v>
      </c>
      <c r="E9" s="35">
        <v>28933</v>
      </c>
      <c r="F9" s="34">
        <v>1.93</v>
      </c>
      <c r="H9" s="36"/>
    </row>
    <row r="10" spans="1:8" x14ac:dyDescent="0.25">
      <c r="A10" t="s">
        <v>230</v>
      </c>
      <c r="B10" t="s">
        <v>226</v>
      </c>
      <c r="C10" s="33" t="s">
        <v>231</v>
      </c>
      <c r="D10" s="34">
        <v>2155</v>
      </c>
      <c r="E10" s="35">
        <v>28583</v>
      </c>
      <c r="F10" s="34">
        <v>1.87</v>
      </c>
      <c r="H10" s="36" t="s">
        <v>273</v>
      </c>
    </row>
    <row r="11" spans="1:8" x14ac:dyDescent="0.25">
      <c r="A11" t="s">
        <v>232</v>
      </c>
      <c r="B11" t="s">
        <v>233</v>
      </c>
      <c r="C11" s="33" t="s">
        <v>229</v>
      </c>
      <c r="D11" s="34">
        <v>2075</v>
      </c>
      <c r="E11" s="35">
        <v>30771</v>
      </c>
      <c r="F11" s="34">
        <v>1.93</v>
      </c>
      <c r="H11" s="36" t="s">
        <v>269</v>
      </c>
    </row>
    <row r="12" spans="1:8" x14ac:dyDescent="0.25">
      <c r="A12" t="s">
        <v>234</v>
      </c>
      <c r="B12" t="s">
        <v>235</v>
      </c>
      <c r="C12" s="33" t="s">
        <v>236</v>
      </c>
      <c r="D12" s="34">
        <v>1995</v>
      </c>
      <c r="E12" s="35">
        <v>29952</v>
      </c>
      <c r="F12" s="34">
        <v>1.8</v>
      </c>
      <c r="H12" s="36" t="s">
        <v>270</v>
      </c>
    </row>
    <row r="13" spans="1:8" x14ac:dyDescent="0.25">
      <c r="A13" t="s">
        <v>237</v>
      </c>
      <c r="B13" t="s">
        <v>238</v>
      </c>
      <c r="C13" s="33" t="s">
        <v>239</v>
      </c>
      <c r="D13" s="34">
        <v>1785</v>
      </c>
      <c r="E13" s="35">
        <v>31307</v>
      </c>
      <c r="F13" s="34">
        <v>1.93</v>
      </c>
      <c r="H13" s="36"/>
    </row>
    <row r="14" spans="1:8" x14ac:dyDescent="0.25">
      <c r="A14" t="s">
        <v>240</v>
      </c>
      <c r="B14" t="s">
        <v>241</v>
      </c>
      <c r="C14" s="33" t="s">
        <v>242</v>
      </c>
      <c r="D14" s="34">
        <v>1675</v>
      </c>
      <c r="E14" s="35">
        <v>31919</v>
      </c>
      <c r="F14" s="34">
        <v>1.9</v>
      </c>
      <c r="H14" s="36" t="s">
        <v>274</v>
      </c>
    </row>
    <row r="15" spans="1:8" x14ac:dyDescent="0.25">
      <c r="A15" t="s">
        <v>243</v>
      </c>
      <c r="B15" t="s">
        <v>244</v>
      </c>
      <c r="C15" s="33" t="s">
        <v>245</v>
      </c>
      <c r="D15" s="34">
        <v>1650</v>
      </c>
      <c r="E15" s="35">
        <v>31912</v>
      </c>
      <c r="F15" s="34">
        <v>1.8</v>
      </c>
      <c r="H15" s="36"/>
    </row>
    <row r="16" spans="1:8" x14ac:dyDescent="0.25">
      <c r="A16" t="s">
        <v>246</v>
      </c>
      <c r="B16" t="s">
        <v>235</v>
      </c>
      <c r="C16" s="33" t="s">
        <v>213</v>
      </c>
      <c r="D16" s="34">
        <v>1610</v>
      </c>
      <c r="E16" s="35">
        <v>30043</v>
      </c>
      <c r="F16" s="34">
        <v>1.77</v>
      </c>
      <c r="H16" s="36" t="s">
        <v>275</v>
      </c>
    </row>
    <row r="17" spans="1:6" x14ac:dyDescent="0.25">
      <c r="A17" t="s">
        <v>247</v>
      </c>
      <c r="B17" t="s">
        <v>248</v>
      </c>
      <c r="C17" s="33" t="s">
        <v>249</v>
      </c>
      <c r="D17" s="34">
        <v>1580</v>
      </c>
      <c r="E17" s="35">
        <v>31581</v>
      </c>
      <c r="F17" s="34">
        <v>1.83</v>
      </c>
    </row>
    <row r="18" spans="1:6" x14ac:dyDescent="0.25">
      <c r="A18" t="s">
        <v>250</v>
      </c>
      <c r="B18" t="s">
        <v>251</v>
      </c>
      <c r="C18" s="33" t="s">
        <v>252</v>
      </c>
      <c r="D18" s="34">
        <v>1335</v>
      </c>
      <c r="E18" s="35">
        <v>29641</v>
      </c>
      <c r="F18" s="34">
        <v>1.8</v>
      </c>
    </row>
    <row r="19" spans="1:6" x14ac:dyDescent="0.25">
      <c r="A19" t="s">
        <v>253</v>
      </c>
      <c r="B19" t="s">
        <v>254</v>
      </c>
      <c r="C19" s="33" t="s">
        <v>239</v>
      </c>
      <c r="D19" s="34">
        <v>1325</v>
      </c>
      <c r="E19" s="35">
        <v>28821</v>
      </c>
      <c r="F19" s="34">
        <v>1.85</v>
      </c>
    </row>
    <row r="20" spans="1:6" x14ac:dyDescent="0.25">
      <c r="A20" t="s">
        <v>255</v>
      </c>
      <c r="B20" t="s">
        <v>256</v>
      </c>
      <c r="C20" s="33" t="s">
        <v>257</v>
      </c>
      <c r="D20" s="34">
        <v>1320</v>
      </c>
      <c r="E20" s="35">
        <v>29790</v>
      </c>
      <c r="F20" s="34">
        <v>1.78</v>
      </c>
    </row>
    <row r="21" spans="1:6" x14ac:dyDescent="0.25">
      <c r="A21" t="s">
        <v>258</v>
      </c>
      <c r="B21" t="s">
        <v>259</v>
      </c>
      <c r="C21" s="33" t="s">
        <v>216</v>
      </c>
      <c r="D21" s="34">
        <v>1230</v>
      </c>
      <c r="E21" s="35">
        <v>30297</v>
      </c>
      <c r="F21" s="34">
        <v>1.85</v>
      </c>
    </row>
    <row r="22" spans="1:6" x14ac:dyDescent="0.25">
      <c r="C22" s="33"/>
      <c r="D22" s="34"/>
      <c r="E22" s="33"/>
      <c r="F22" s="34"/>
    </row>
    <row r="23" spans="1:6" x14ac:dyDescent="0.25">
      <c r="C23" s="33"/>
      <c r="D23" s="34"/>
      <c r="E23" s="33"/>
      <c r="F23" s="34"/>
    </row>
    <row r="24" spans="1:6" x14ac:dyDescent="0.25">
      <c r="C24" s="33"/>
      <c r="D24" s="34"/>
      <c r="E24" s="33"/>
      <c r="F24" s="34"/>
    </row>
    <row r="25" spans="1:6" x14ac:dyDescent="0.25">
      <c r="C25" s="33"/>
      <c r="D25" s="34"/>
      <c r="F25" s="34"/>
    </row>
    <row r="26" spans="1:6" x14ac:dyDescent="0.25">
      <c r="C26" s="33"/>
      <c r="D26" s="34"/>
      <c r="F26" s="34"/>
    </row>
    <row r="27" spans="1:6" x14ac:dyDescent="0.25">
      <c r="C27" s="33"/>
      <c r="D27" s="34"/>
      <c r="F27" s="34"/>
    </row>
    <row r="28" spans="1:6" x14ac:dyDescent="0.25">
      <c r="C28" s="33"/>
      <c r="D28" s="34"/>
      <c r="F28" s="34"/>
    </row>
    <row r="29" spans="1:6" x14ac:dyDescent="0.25">
      <c r="C29" s="33"/>
      <c r="D29" s="34"/>
      <c r="F29" s="34"/>
    </row>
  </sheetData>
  <conditionalFormatting sqref="D2:D21">
    <cfRule type="cellIs" dxfId="10" priority="11" operator="greaterThan">
      <formula>2000</formula>
    </cfRule>
  </conditionalFormatting>
  <conditionalFormatting sqref="C2:C21">
    <cfRule type="cellIs" dxfId="9" priority="8" operator="equal">
      <formula>"usa"</formula>
    </cfRule>
    <cfRule type="cellIs" dxfId="8" priority="9" operator="equal">
      <formula>"fra"</formula>
    </cfRule>
    <cfRule type="cellIs" dxfId="7" priority="10" operator="equal">
      <formula>"sui"</formula>
    </cfRule>
  </conditionalFormatting>
  <conditionalFormatting sqref="E2:E21">
    <cfRule type="top10" dxfId="6" priority="6" bottom="1" rank="1"/>
    <cfRule type="top10" dxfId="5" priority="7" rank="1"/>
  </conditionalFormatting>
  <conditionalFormatting sqref="F2:F21">
    <cfRule type="cellIs" dxfId="4" priority="3" operator="lessThanOrEqual">
      <formula>1.8</formula>
    </cfRule>
    <cfRule type="cellIs" dxfId="3" priority="4" operator="greaterThan">
      <formula>1.85</formula>
    </cfRule>
    <cfRule type="cellIs" dxfId="2" priority="5" operator="greaterThan">
      <formula>1.8</formula>
    </cfRule>
  </conditionalFormatting>
  <conditionalFormatting sqref="A2:A21">
    <cfRule type="expression" dxfId="1" priority="2">
      <formula>$D2:$D$21&gt;2000</formula>
    </cfRule>
  </conditionalFormatting>
  <conditionalFormatting sqref="B2:B21">
    <cfRule type="expression" dxfId="0" priority="1">
      <formula>$D2:$D$21=MAX($D$2:$D$21)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workbookViewId="0"/>
  </sheetViews>
  <sheetFormatPr baseColWidth="10" defaultRowHeight="15" x14ac:dyDescent="0.25"/>
  <cols>
    <col min="1" max="1" width="7.5703125" customWidth="1"/>
    <col min="2" max="2" width="16.28515625" customWidth="1"/>
    <col min="3" max="3" width="53.140625" bestFit="1" customWidth="1"/>
    <col min="4" max="4" width="11.42578125" style="26"/>
    <col min="8" max="8" width="15.7109375" customWidth="1"/>
    <col min="9" max="9" width="31.5703125" customWidth="1"/>
    <col min="10" max="11" width="20.7109375" customWidth="1"/>
    <col min="259" max="259" width="30" bestFit="1" customWidth="1"/>
    <col min="260" max="260" width="53.140625" bestFit="1" customWidth="1"/>
    <col min="515" max="515" width="30" bestFit="1" customWidth="1"/>
    <col min="516" max="516" width="53.140625" bestFit="1" customWidth="1"/>
    <col min="771" max="771" width="30" bestFit="1" customWidth="1"/>
    <col min="772" max="772" width="53.140625" bestFit="1" customWidth="1"/>
    <col min="1027" max="1027" width="30" bestFit="1" customWidth="1"/>
    <col min="1028" max="1028" width="53.140625" bestFit="1" customWidth="1"/>
    <col min="1283" max="1283" width="30" bestFit="1" customWidth="1"/>
    <col min="1284" max="1284" width="53.140625" bestFit="1" customWidth="1"/>
    <col min="1539" max="1539" width="30" bestFit="1" customWidth="1"/>
    <col min="1540" max="1540" width="53.140625" bestFit="1" customWidth="1"/>
    <col min="1795" max="1795" width="30" bestFit="1" customWidth="1"/>
    <col min="1796" max="1796" width="53.140625" bestFit="1" customWidth="1"/>
    <col min="2051" max="2051" width="30" bestFit="1" customWidth="1"/>
    <col min="2052" max="2052" width="53.140625" bestFit="1" customWidth="1"/>
    <col min="2307" max="2307" width="30" bestFit="1" customWidth="1"/>
    <col min="2308" max="2308" width="53.140625" bestFit="1" customWidth="1"/>
    <col min="2563" max="2563" width="30" bestFit="1" customWidth="1"/>
    <col min="2564" max="2564" width="53.140625" bestFit="1" customWidth="1"/>
    <col min="2819" max="2819" width="30" bestFit="1" customWidth="1"/>
    <col min="2820" max="2820" width="53.140625" bestFit="1" customWidth="1"/>
    <col min="3075" max="3075" width="30" bestFit="1" customWidth="1"/>
    <col min="3076" max="3076" width="53.140625" bestFit="1" customWidth="1"/>
    <col min="3331" max="3331" width="30" bestFit="1" customWidth="1"/>
    <col min="3332" max="3332" width="53.140625" bestFit="1" customWidth="1"/>
    <col min="3587" max="3587" width="30" bestFit="1" customWidth="1"/>
    <col min="3588" max="3588" width="53.140625" bestFit="1" customWidth="1"/>
    <col min="3843" max="3843" width="30" bestFit="1" customWidth="1"/>
    <col min="3844" max="3844" width="53.140625" bestFit="1" customWidth="1"/>
    <col min="4099" max="4099" width="30" bestFit="1" customWidth="1"/>
    <col min="4100" max="4100" width="53.140625" bestFit="1" customWidth="1"/>
    <col min="4355" max="4355" width="30" bestFit="1" customWidth="1"/>
    <col min="4356" max="4356" width="53.140625" bestFit="1" customWidth="1"/>
    <col min="4611" max="4611" width="30" bestFit="1" customWidth="1"/>
    <col min="4612" max="4612" width="53.140625" bestFit="1" customWidth="1"/>
    <col min="4867" max="4867" width="30" bestFit="1" customWidth="1"/>
    <col min="4868" max="4868" width="53.140625" bestFit="1" customWidth="1"/>
    <col min="5123" max="5123" width="30" bestFit="1" customWidth="1"/>
    <col min="5124" max="5124" width="53.140625" bestFit="1" customWidth="1"/>
    <col min="5379" max="5379" width="30" bestFit="1" customWidth="1"/>
    <col min="5380" max="5380" width="53.140625" bestFit="1" customWidth="1"/>
    <col min="5635" max="5635" width="30" bestFit="1" customWidth="1"/>
    <col min="5636" max="5636" width="53.140625" bestFit="1" customWidth="1"/>
    <col min="5891" max="5891" width="30" bestFit="1" customWidth="1"/>
    <col min="5892" max="5892" width="53.140625" bestFit="1" customWidth="1"/>
    <col min="6147" max="6147" width="30" bestFit="1" customWidth="1"/>
    <col min="6148" max="6148" width="53.140625" bestFit="1" customWidth="1"/>
    <col min="6403" max="6403" width="30" bestFit="1" customWidth="1"/>
    <col min="6404" max="6404" width="53.140625" bestFit="1" customWidth="1"/>
    <col min="6659" max="6659" width="30" bestFit="1" customWidth="1"/>
    <col min="6660" max="6660" width="53.140625" bestFit="1" customWidth="1"/>
    <col min="6915" max="6915" width="30" bestFit="1" customWidth="1"/>
    <col min="6916" max="6916" width="53.140625" bestFit="1" customWidth="1"/>
    <col min="7171" max="7171" width="30" bestFit="1" customWidth="1"/>
    <col min="7172" max="7172" width="53.140625" bestFit="1" customWidth="1"/>
    <col min="7427" max="7427" width="30" bestFit="1" customWidth="1"/>
    <col min="7428" max="7428" width="53.140625" bestFit="1" customWidth="1"/>
    <col min="7683" max="7683" width="30" bestFit="1" customWidth="1"/>
    <col min="7684" max="7684" width="53.140625" bestFit="1" customWidth="1"/>
    <col min="7939" max="7939" width="30" bestFit="1" customWidth="1"/>
    <col min="7940" max="7940" width="53.140625" bestFit="1" customWidth="1"/>
    <col min="8195" max="8195" width="30" bestFit="1" customWidth="1"/>
    <col min="8196" max="8196" width="53.140625" bestFit="1" customWidth="1"/>
    <col min="8451" max="8451" width="30" bestFit="1" customWidth="1"/>
    <col min="8452" max="8452" width="53.140625" bestFit="1" customWidth="1"/>
    <col min="8707" max="8707" width="30" bestFit="1" customWidth="1"/>
    <col min="8708" max="8708" width="53.140625" bestFit="1" customWidth="1"/>
    <col min="8963" max="8963" width="30" bestFit="1" customWidth="1"/>
    <col min="8964" max="8964" width="53.140625" bestFit="1" customWidth="1"/>
    <col min="9219" max="9219" width="30" bestFit="1" customWidth="1"/>
    <col min="9220" max="9220" width="53.140625" bestFit="1" customWidth="1"/>
    <col min="9475" max="9475" width="30" bestFit="1" customWidth="1"/>
    <col min="9476" max="9476" width="53.140625" bestFit="1" customWidth="1"/>
    <col min="9731" max="9731" width="30" bestFit="1" customWidth="1"/>
    <col min="9732" max="9732" width="53.140625" bestFit="1" customWidth="1"/>
    <col min="9987" max="9987" width="30" bestFit="1" customWidth="1"/>
    <col min="9988" max="9988" width="53.140625" bestFit="1" customWidth="1"/>
    <col min="10243" max="10243" width="30" bestFit="1" customWidth="1"/>
    <col min="10244" max="10244" width="53.140625" bestFit="1" customWidth="1"/>
    <col min="10499" max="10499" width="30" bestFit="1" customWidth="1"/>
    <col min="10500" max="10500" width="53.140625" bestFit="1" customWidth="1"/>
    <col min="10755" max="10755" width="30" bestFit="1" customWidth="1"/>
    <col min="10756" max="10756" width="53.140625" bestFit="1" customWidth="1"/>
    <col min="11011" max="11011" width="30" bestFit="1" customWidth="1"/>
    <col min="11012" max="11012" width="53.140625" bestFit="1" customWidth="1"/>
    <col min="11267" max="11267" width="30" bestFit="1" customWidth="1"/>
    <col min="11268" max="11268" width="53.140625" bestFit="1" customWidth="1"/>
    <col min="11523" max="11523" width="30" bestFit="1" customWidth="1"/>
    <col min="11524" max="11524" width="53.140625" bestFit="1" customWidth="1"/>
    <col min="11779" max="11779" width="30" bestFit="1" customWidth="1"/>
    <col min="11780" max="11780" width="53.140625" bestFit="1" customWidth="1"/>
    <col min="12035" max="12035" width="30" bestFit="1" customWidth="1"/>
    <col min="12036" max="12036" width="53.140625" bestFit="1" customWidth="1"/>
    <col min="12291" max="12291" width="30" bestFit="1" customWidth="1"/>
    <col min="12292" max="12292" width="53.140625" bestFit="1" customWidth="1"/>
    <col min="12547" max="12547" width="30" bestFit="1" customWidth="1"/>
    <col min="12548" max="12548" width="53.140625" bestFit="1" customWidth="1"/>
    <col min="12803" max="12803" width="30" bestFit="1" customWidth="1"/>
    <col min="12804" max="12804" width="53.140625" bestFit="1" customWidth="1"/>
    <col min="13059" max="13059" width="30" bestFit="1" customWidth="1"/>
    <col min="13060" max="13060" width="53.140625" bestFit="1" customWidth="1"/>
    <col min="13315" max="13315" width="30" bestFit="1" customWidth="1"/>
    <col min="13316" max="13316" width="53.140625" bestFit="1" customWidth="1"/>
    <col min="13571" max="13571" width="30" bestFit="1" customWidth="1"/>
    <col min="13572" max="13572" width="53.140625" bestFit="1" customWidth="1"/>
    <col min="13827" max="13827" width="30" bestFit="1" customWidth="1"/>
    <col min="13828" max="13828" width="53.140625" bestFit="1" customWidth="1"/>
    <col min="14083" max="14083" width="30" bestFit="1" customWidth="1"/>
    <col min="14084" max="14084" width="53.140625" bestFit="1" customWidth="1"/>
    <col min="14339" max="14339" width="30" bestFit="1" customWidth="1"/>
    <col min="14340" max="14340" width="53.140625" bestFit="1" customWidth="1"/>
    <col min="14595" max="14595" width="30" bestFit="1" customWidth="1"/>
    <col min="14596" max="14596" width="53.140625" bestFit="1" customWidth="1"/>
    <col min="14851" max="14851" width="30" bestFit="1" customWidth="1"/>
    <col min="14852" max="14852" width="53.140625" bestFit="1" customWidth="1"/>
    <col min="15107" max="15107" width="30" bestFit="1" customWidth="1"/>
    <col min="15108" max="15108" width="53.140625" bestFit="1" customWidth="1"/>
    <col min="15363" max="15363" width="30" bestFit="1" customWidth="1"/>
    <col min="15364" max="15364" width="53.140625" bestFit="1" customWidth="1"/>
    <col min="15619" max="15619" width="30" bestFit="1" customWidth="1"/>
    <col min="15620" max="15620" width="53.140625" bestFit="1" customWidth="1"/>
    <col min="15875" max="15875" width="30" bestFit="1" customWidth="1"/>
    <col min="15876" max="15876" width="53.140625" bestFit="1" customWidth="1"/>
    <col min="16131" max="16131" width="30" bestFit="1" customWidth="1"/>
    <col min="16132" max="16132" width="53.140625" bestFit="1" customWidth="1"/>
  </cols>
  <sheetData>
    <row r="1" spans="1:6" ht="24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265</v>
      </c>
    </row>
    <row r="2" spans="1:6" x14ac:dyDescent="0.25">
      <c r="A2" s="4">
        <v>15</v>
      </c>
      <c r="B2" s="5" t="s">
        <v>5</v>
      </c>
      <c r="C2" s="6" t="s">
        <v>6</v>
      </c>
      <c r="D2" s="7">
        <v>19.07</v>
      </c>
      <c r="E2" s="8">
        <v>28</v>
      </c>
      <c r="F2" s="8" t="str">
        <f>LEFT(B2,1)&amp;"-"&amp;A2</f>
        <v>D-15</v>
      </c>
    </row>
    <row r="3" spans="1:6" x14ac:dyDescent="0.25">
      <c r="A3" s="9">
        <v>34</v>
      </c>
      <c r="B3" s="10" t="s">
        <v>5</v>
      </c>
      <c r="C3" s="11" t="s">
        <v>7</v>
      </c>
      <c r="D3" s="12">
        <v>19.07</v>
      </c>
      <c r="E3" s="13">
        <v>23</v>
      </c>
      <c r="F3" s="13" t="str">
        <f t="shared" ref="F3:F66" si="0">LEFT(B3,1)&amp;"-"&amp;A3</f>
        <v>D-34</v>
      </c>
    </row>
    <row r="4" spans="1:6" x14ac:dyDescent="0.25">
      <c r="A4" s="9">
        <v>77</v>
      </c>
      <c r="B4" s="10" t="s">
        <v>5</v>
      </c>
      <c r="C4" s="11" t="s">
        <v>8</v>
      </c>
      <c r="D4" s="12">
        <v>20.76</v>
      </c>
      <c r="E4" s="13">
        <v>14</v>
      </c>
      <c r="F4" s="13" t="str">
        <f t="shared" si="0"/>
        <v>D-77</v>
      </c>
    </row>
    <row r="5" spans="1:6" x14ac:dyDescent="0.25">
      <c r="A5" s="9">
        <v>196</v>
      </c>
      <c r="B5" s="10" t="s">
        <v>5</v>
      </c>
      <c r="C5" s="11" t="s">
        <v>9</v>
      </c>
      <c r="D5" s="12">
        <v>26.04</v>
      </c>
      <c r="E5" s="13">
        <v>5</v>
      </c>
      <c r="F5" s="13" t="str">
        <f t="shared" si="0"/>
        <v>D-196</v>
      </c>
    </row>
    <row r="6" spans="1:6" x14ac:dyDescent="0.25">
      <c r="A6" s="9">
        <v>68</v>
      </c>
      <c r="B6" s="11" t="s">
        <v>5</v>
      </c>
      <c r="C6" s="11" t="s">
        <v>10</v>
      </c>
      <c r="D6" s="12">
        <v>9.1</v>
      </c>
      <c r="E6" s="13">
        <v>60</v>
      </c>
      <c r="F6" s="13" t="str">
        <f t="shared" si="0"/>
        <v>D-68</v>
      </c>
    </row>
    <row r="7" spans="1:6" x14ac:dyDescent="0.25">
      <c r="A7" s="9">
        <v>37</v>
      </c>
      <c r="B7" s="11" t="s">
        <v>5</v>
      </c>
      <c r="C7" s="11" t="s">
        <v>11</v>
      </c>
      <c r="D7" s="12">
        <v>13.7</v>
      </c>
      <c r="E7" s="13">
        <v>52</v>
      </c>
      <c r="F7" s="13" t="str">
        <f t="shared" si="0"/>
        <v>D-37</v>
      </c>
    </row>
    <row r="8" spans="1:6" x14ac:dyDescent="0.25">
      <c r="A8" s="9">
        <v>48</v>
      </c>
      <c r="B8" s="11" t="s">
        <v>5</v>
      </c>
      <c r="C8" s="11" t="s">
        <v>12</v>
      </c>
      <c r="D8" s="12">
        <v>13.25</v>
      </c>
      <c r="E8" s="13">
        <v>4</v>
      </c>
      <c r="F8" s="13" t="str">
        <f t="shared" si="0"/>
        <v>D-48</v>
      </c>
    </row>
    <row r="9" spans="1:6" x14ac:dyDescent="0.25">
      <c r="A9" s="9">
        <v>198</v>
      </c>
      <c r="B9" s="10" t="s">
        <v>5</v>
      </c>
      <c r="C9" s="10" t="s">
        <v>13</v>
      </c>
      <c r="D9" s="12">
        <v>10.5</v>
      </c>
      <c r="E9" s="13">
        <v>23</v>
      </c>
      <c r="F9" s="13" t="str">
        <f t="shared" si="0"/>
        <v>D-198</v>
      </c>
    </row>
    <row r="10" spans="1:6" x14ac:dyDescent="0.25">
      <c r="A10" s="9">
        <v>65</v>
      </c>
      <c r="B10" s="10" t="s">
        <v>5</v>
      </c>
      <c r="C10" s="10" t="s">
        <v>14</v>
      </c>
      <c r="D10" s="12">
        <v>13.7</v>
      </c>
      <c r="E10" s="13">
        <v>3</v>
      </c>
      <c r="F10" s="13" t="str">
        <f t="shared" si="0"/>
        <v>D-65</v>
      </c>
    </row>
    <row r="11" spans="1:6" x14ac:dyDescent="0.25">
      <c r="A11" s="14">
        <v>222</v>
      </c>
      <c r="B11" s="10" t="s">
        <v>5</v>
      </c>
      <c r="C11" s="10" t="s">
        <v>15</v>
      </c>
      <c r="D11" s="15">
        <v>19.48</v>
      </c>
      <c r="E11" s="13">
        <v>58</v>
      </c>
      <c r="F11" s="13" t="str">
        <f t="shared" si="0"/>
        <v>D-222</v>
      </c>
    </row>
    <row r="12" spans="1:6" x14ac:dyDescent="0.25">
      <c r="A12" s="14">
        <v>214</v>
      </c>
      <c r="B12" s="10" t="s">
        <v>5</v>
      </c>
      <c r="C12" s="10" t="s">
        <v>16</v>
      </c>
      <c r="D12" s="15">
        <v>15.73</v>
      </c>
      <c r="E12" s="13">
        <v>20</v>
      </c>
      <c r="F12" s="13" t="str">
        <f t="shared" si="0"/>
        <v>D-214</v>
      </c>
    </row>
    <row r="13" spans="1:6" x14ac:dyDescent="0.25">
      <c r="A13" s="9">
        <v>54</v>
      </c>
      <c r="B13" s="10" t="s">
        <v>5</v>
      </c>
      <c r="C13" s="10" t="s">
        <v>17</v>
      </c>
      <c r="D13" s="12">
        <v>22.39</v>
      </c>
      <c r="E13" s="13">
        <v>14</v>
      </c>
      <c r="F13" s="13" t="str">
        <f t="shared" si="0"/>
        <v>D-54</v>
      </c>
    </row>
    <row r="14" spans="1:6" x14ac:dyDescent="0.25">
      <c r="A14" s="9">
        <v>27</v>
      </c>
      <c r="B14" s="10" t="s">
        <v>5</v>
      </c>
      <c r="C14" s="10" t="s">
        <v>18</v>
      </c>
      <c r="D14" s="12">
        <v>24.05</v>
      </c>
      <c r="E14" s="13">
        <v>5</v>
      </c>
      <c r="F14" s="13" t="str">
        <f t="shared" si="0"/>
        <v>D-27</v>
      </c>
    </row>
    <row r="15" spans="1:6" x14ac:dyDescent="0.25">
      <c r="A15" s="9">
        <v>47</v>
      </c>
      <c r="B15" s="10" t="s">
        <v>5</v>
      </c>
      <c r="C15" s="10" t="s">
        <v>19</v>
      </c>
      <c r="D15" s="12">
        <v>13.7</v>
      </c>
      <c r="E15" s="13">
        <v>60</v>
      </c>
      <c r="F15" s="13" t="str">
        <f t="shared" si="0"/>
        <v>D-47</v>
      </c>
    </row>
    <row r="16" spans="1:6" x14ac:dyDescent="0.25">
      <c r="A16" s="9">
        <v>39</v>
      </c>
      <c r="B16" s="10" t="s">
        <v>5</v>
      </c>
      <c r="C16" s="10" t="s">
        <v>20</v>
      </c>
      <c r="D16" s="12">
        <v>23.052132701421801</v>
      </c>
      <c r="E16" s="13">
        <v>52</v>
      </c>
      <c r="F16" s="13" t="str">
        <f t="shared" si="0"/>
        <v>D-39</v>
      </c>
    </row>
    <row r="17" spans="1:6" ht="15" customHeight="1" x14ac:dyDescent="0.25">
      <c r="A17" s="14">
        <v>215</v>
      </c>
      <c r="B17" s="10" t="s">
        <v>5</v>
      </c>
      <c r="C17" s="10" t="s">
        <v>21</v>
      </c>
      <c r="D17" s="15">
        <v>19.89</v>
      </c>
      <c r="E17" s="13">
        <v>4</v>
      </c>
      <c r="F17" s="13" t="str">
        <f t="shared" si="0"/>
        <v>D-215</v>
      </c>
    </row>
    <row r="18" spans="1:6" x14ac:dyDescent="0.25">
      <c r="A18" s="9">
        <v>19</v>
      </c>
      <c r="B18" s="10" t="s">
        <v>5</v>
      </c>
      <c r="C18" s="10" t="s">
        <v>22</v>
      </c>
      <c r="D18" s="12">
        <v>20.73</v>
      </c>
      <c r="E18" s="13">
        <v>23</v>
      </c>
      <c r="F18" s="13" t="str">
        <f t="shared" si="0"/>
        <v>D-19</v>
      </c>
    </row>
    <row r="19" spans="1:6" x14ac:dyDescent="0.25">
      <c r="A19" s="9">
        <v>21</v>
      </c>
      <c r="B19" s="16" t="s">
        <v>5</v>
      </c>
      <c r="C19" s="16" t="s">
        <v>23</v>
      </c>
      <c r="D19" s="12">
        <v>20.73</v>
      </c>
      <c r="E19" s="13">
        <v>3</v>
      </c>
      <c r="F19" s="13" t="str">
        <f t="shared" si="0"/>
        <v>D-21</v>
      </c>
    </row>
    <row r="20" spans="1:6" x14ac:dyDescent="0.25">
      <c r="A20" s="9">
        <v>23</v>
      </c>
      <c r="B20" s="10" t="s">
        <v>5</v>
      </c>
      <c r="C20" s="10" t="s">
        <v>24</v>
      </c>
      <c r="D20" s="12">
        <v>2.4900000000000002</v>
      </c>
      <c r="E20" s="13">
        <v>58</v>
      </c>
      <c r="F20" s="13" t="str">
        <f t="shared" si="0"/>
        <v>D-23</v>
      </c>
    </row>
    <row r="21" spans="1:6" x14ac:dyDescent="0.25">
      <c r="A21" s="9">
        <v>71</v>
      </c>
      <c r="B21" s="10" t="s">
        <v>5</v>
      </c>
      <c r="C21" s="10" t="s">
        <v>25</v>
      </c>
      <c r="D21" s="12">
        <v>24.92</v>
      </c>
      <c r="E21" s="13">
        <v>20</v>
      </c>
      <c r="F21" s="13" t="str">
        <f t="shared" si="0"/>
        <v>D-71</v>
      </c>
    </row>
    <row r="22" spans="1:6" x14ac:dyDescent="0.25">
      <c r="A22" s="9">
        <v>200</v>
      </c>
      <c r="B22" s="10" t="s">
        <v>5</v>
      </c>
      <c r="C22" s="10" t="s">
        <v>26</v>
      </c>
      <c r="D22" s="12">
        <v>13.25</v>
      </c>
      <c r="E22" s="13">
        <v>14</v>
      </c>
      <c r="F22" s="13" t="str">
        <f t="shared" si="0"/>
        <v>D-200</v>
      </c>
    </row>
    <row r="23" spans="1:6" x14ac:dyDescent="0.25">
      <c r="A23" s="9">
        <v>26</v>
      </c>
      <c r="B23" s="10" t="s">
        <v>5</v>
      </c>
      <c r="C23" s="10" t="s">
        <v>27</v>
      </c>
      <c r="D23" s="12">
        <v>11.51</v>
      </c>
      <c r="E23" s="13">
        <v>5</v>
      </c>
      <c r="F23" s="13" t="str">
        <f t="shared" si="0"/>
        <v>D-26</v>
      </c>
    </row>
    <row r="24" spans="1:6" x14ac:dyDescent="0.25">
      <c r="A24" s="9">
        <v>229</v>
      </c>
      <c r="B24" s="10" t="s">
        <v>5</v>
      </c>
      <c r="C24" s="10" t="s">
        <v>28</v>
      </c>
      <c r="D24" s="12">
        <v>75</v>
      </c>
      <c r="E24" s="13">
        <v>60</v>
      </c>
      <c r="F24" s="13" t="str">
        <f t="shared" si="0"/>
        <v>D-229</v>
      </c>
    </row>
    <row r="25" spans="1:6" x14ac:dyDescent="0.25">
      <c r="A25" s="9">
        <v>230</v>
      </c>
      <c r="B25" s="10" t="s">
        <v>5</v>
      </c>
      <c r="C25" s="10" t="s">
        <v>29</v>
      </c>
      <c r="D25" s="12">
        <v>175.31</v>
      </c>
      <c r="E25" s="13">
        <v>52</v>
      </c>
      <c r="F25" s="13" t="str">
        <f t="shared" si="0"/>
        <v>D-230</v>
      </c>
    </row>
    <row r="26" spans="1:6" x14ac:dyDescent="0.25">
      <c r="A26" s="9">
        <v>263</v>
      </c>
      <c r="B26" s="10" t="s">
        <v>5</v>
      </c>
      <c r="C26" s="10" t="s">
        <v>30</v>
      </c>
      <c r="D26" s="12">
        <v>19.25</v>
      </c>
      <c r="E26" s="13">
        <v>4</v>
      </c>
      <c r="F26" s="13" t="str">
        <f t="shared" si="0"/>
        <v>D-263</v>
      </c>
    </row>
    <row r="27" spans="1:6" x14ac:dyDescent="0.25">
      <c r="A27" s="9">
        <v>264</v>
      </c>
      <c r="B27" s="10" t="s">
        <v>5</v>
      </c>
      <c r="C27" s="10" t="s">
        <v>31</v>
      </c>
      <c r="D27" s="12">
        <v>21.66</v>
      </c>
      <c r="E27" s="13">
        <v>23</v>
      </c>
      <c r="F27" s="13" t="str">
        <f t="shared" si="0"/>
        <v>D-264</v>
      </c>
    </row>
    <row r="28" spans="1:6" x14ac:dyDescent="0.25">
      <c r="A28" s="9">
        <v>206</v>
      </c>
      <c r="B28" s="10" t="s">
        <v>5</v>
      </c>
      <c r="C28" s="10" t="s">
        <v>32</v>
      </c>
      <c r="D28" s="12">
        <v>18.22</v>
      </c>
      <c r="E28" s="13">
        <v>3</v>
      </c>
      <c r="F28" s="13" t="str">
        <f t="shared" si="0"/>
        <v>D-206</v>
      </c>
    </row>
    <row r="29" spans="1:6" x14ac:dyDescent="0.25">
      <c r="A29" s="14">
        <v>235</v>
      </c>
      <c r="B29" s="17" t="s">
        <v>5</v>
      </c>
      <c r="C29" s="17" t="s">
        <v>33</v>
      </c>
      <c r="D29" s="12">
        <v>14.73</v>
      </c>
      <c r="E29" s="13">
        <v>58</v>
      </c>
      <c r="F29" s="13" t="str">
        <f t="shared" si="0"/>
        <v>D-235</v>
      </c>
    </row>
    <row r="30" spans="1:6" x14ac:dyDescent="0.25">
      <c r="A30" s="14">
        <v>262</v>
      </c>
      <c r="B30" s="17" t="s">
        <v>5</v>
      </c>
      <c r="C30" s="17" t="s">
        <v>34</v>
      </c>
      <c r="D30" s="12">
        <v>19</v>
      </c>
      <c r="E30" s="13">
        <v>20</v>
      </c>
      <c r="F30" s="13" t="str">
        <f t="shared" si="0"/>
        <v>D-262</v>
      </c>
    </row>
    <row r="31" spans="1:6" x14ac:dyDescent="0.25">
      <c r="A31" s="9">
        <v>36</v>
      </c>
      <c r="B31" s="10" t="s">
        <v>5</v>
      </c>
      <c r="C31" s="11" t="s">
        <v>35</v>
      </c>
      <c r="D31" s="12">
        <v>24.88</v>
      </c>
      <c r="E31" s="13">
        <v>14</v>
      </c>
      <c r="F31" s="13" t="str">
        <f t="shared" si="0"/>
        <v>D-36</v>
      </c>
    </row>
    <row r="32" spans="1:6" x14ac:dyDescent="0.25">
      <c r="A32" s="9">
        <v>72</v>
      </c>
      <c r="B32" s="11" t="s">
        <v>5</v>
      </c>
      <c r="C32" s="11" t="s">
        <v>36</v>
      </c>
      <c r="D32" s="12">
        <v>24.92</v>
      </c>
      <c r="E32" s="13">
        <v>5</v>
      </c>
      <c r="F32" s="13" t="str">
        <f t="shared" si="0"/>
        <v>D-72</v>
      </c>
    </row>
    <row r="33" spans="1:6" x14ac:dyDescent="0.25">
      <c r="A33" s="9">
        <v>73</v>
      </c>
      <c r="B33" s="11" t="s">
        <v>5</v>
      </c>
      <c r="C33" s="11" t="s">
        <v>37</v>
      </c>
      <c r="D33" s="12">
        <v>23.67</v>
      </c>
      <c r="E33" s="13">
        <v>60</v>
      </c>
      <c r="F33" s="13" t="str">
        <f t="shared" si="0"/>
        <v>D-73</v>
      </c>
    </row>
    <row r="34" spans="1:6" x14ac:dyDescent="0.25">
      <c r="A34" s="9">
        <v>61</v>
      </c>
      <c r="B34" s="10" t="s">
        <v>5</v>
      </c>
      <c r="C34" s="11" t="s">
        <v>38</v>
      </c>
      <c r="D34" s="12">
        <v>11.21</v>
      </c>
      <c r="E34" s="13">
        <v>52</v>
      </c>
      <c r="F34" s="13" t="str">
        <f t="shared" si="0"/>
        <v>D-61</v>
      </c>
    </row>
    <row r="35" spans="1:6" x14ac:dyDescent="0.25">
      <c r="A35" s="9">
        <v>62</v>
      </c>
      <c r="B35" s="10" t="s">
        <v>5</v>
      </c>
      <c r="C35" s="11" t="s">
        <v>39</v>
      </c>
      <c r="D35" s="12">
        <v>11.21</v>
      </c>
      <c r="E35" s="13">
        <v>4</v>
      </c>
      <c r="F35" s="13" t="str">
        <f t="shared" si="0"/>
        <v>D-62</v>
      </c>
    </row>
    <row r="36" spans="1:6" x14ac:dyDescent="0.25">
      <c r="A36" s="9">
        <v>63</v>
      </c>
      <c r="B36" s="10" t="s">
        <v>5</v>
      </c>
      <c r="C36" s="11" t="s">
        <v>40</v>
      </c>
      <c r="D36" s="12">
        <v>11.21</v>
      </c>
      <c r="E36" s="13">
        <v>23</v>
      </c>
      <c r="F36" s="13" t="str">
        <f t="shared" si="0"/>
        <v>D-63</v>
      </c>
    </row>
    <row r="37" spans="1:6" x14ac:dyDescent="0.25">
      <c r="A37" s="9">
        <v>64</v>
      </c>
      <c r="B37" s="10" t="s">
        <v>5</v>
      </c>
      <c r="C37" s="11" t="s">
        <v>41</v>
      </c>
      <c r="D37" s="12">
        <v>11.21</v>
      </c>
      <c r="E37" s="13">
        <v>3</v>
      </c>
      <c r="F37" s="13" t="str">
        <f t="shared" si="0"/>
        <v>D-64</v>
      </c>
    </row>
    <row r="38" spans="1:6" x14ac:dyDescent="0.25">
      <c r="A38" s="9">
        <v>51</v>
      </c>
      <c r="B38" s="10" t="s">
        <v>5</v>
      </c>
      <c r="C38" s="11" t="s">
        <v>42</v>
      </c>
      <c r="D38" s="12">
        <v>14.91</v>
      </c>
      <c r="E38" s="13">
        <v>58</v>
      </c>
      <c r="F38" s="13" t="str">
        <f t="shared" si="0"/>
        <v>D-51</v>
      </c>
    </row>
    <row r="39" spans="1:6" x14ac:dyDescent="0.25">
      <c r="A39" s="9">
        <v>205</v>
      </c>
      <c r="B39" s="10" t="s">
        <v>5</v>
      </c>
      <c r="C39" s="11" t="s">
        <v>43</v>
      </c>
      <c r="D39" s="12">
        <v>17.39</v>
      </c>
      <c r="E39" s="13">
        <v>20</v>
      </c>
      <c r="F39" s="13" t="str">
        <f t="shared" si="0"/>
        <v>D-205</v>
      </c>
    </row>
    <row r="40" spans="1:6" x14ac:dyDescent="0.25">
      <c r="A40" s="9">
        <v>22</v>
      </c>
      <c r="B40" s="10" t="s">
        <v>5</v>
      </c>
      <c r="C40" s="10" t="s">
        <v>44</v>
      </c>
      <c r="D40" s="12">
        <v>2.62</v>
      </c>
      <c r="E40" s="13">
        <v>56</v>
      </c>
      <c r="F40" s="13" t="str">
        <f t="shared" si="0"/>
        <v>D-22</v>
      </c>
    </row>
    <row r="41" spans="1:6" x14ac:dyDescent="0.25">
      <c r="A41" s="9">
        <v>199</v>
      </c>
      <c r="B41" s="10" t="s">
        <v>5</v>
      </c>
      <c r="C41" s="11" t="s">
        <v>45</v>
      </c>
      <c r="D41" s="12">
        <v>11.21</v>
      </c>
      <c r="E41" s="13">
        <v>66</v>
      </c>
      <c r="F41" s="13" t="str">
        <f t="shared" si="0"/>
        <v>D-199</v>
      </c>
    </row>
    <row r="42" spans="1:6" x14ac:dyDescent="0.25">
      <c r="A42" s="9">
        <v>40</v>
      </c>
      <c r="B42" s="10" t="s">
        <v>5</v>
      </c>
      <c r="C42" s="11" t="s">
        <v>46</v>
      </c>
      <c r="D42" s="12">
        <v>14.91</v>
      </c>
      <c r="E42" s="13">
        <v>32</v>
      </c>
      <c r="F42" s="13" t="str">
        <f t="shared" si="0"/>
        <v>D-40</v>
      </c>
    </row>
    <row r="43" spans="1:6" x14ac:dyDescent="0.25">
      <c r="A43" s="9">
        <v>195</v>
      </c>
      <c r="B43" s="10" t="s">
        <v>5</v>
      </c>
      <c r="C43" s="11" t="s">
        <v>47</v>
      </c>
      <c r="D43" s="12">
        <v>18.22</v>
      </c>
      <c r="E43" s="13">
        <v>2</v>
      </c>
      <c r="F43" s="13" t="str">
        <f t="shared" si="0"/>
        <v>D-195</v>
      </c>
    </row>
    <row r="44" spans="1:6" x14ac:dyDescent="0.25">
      <c r="A44" s="9">
        <v>14</v>
      </c>
      <c r="B44" s="10" t="s">
        <v>5</v>
      </c>
      <c r="C44" s="11" t="s">
        <v>48</v>
      </c>
      <c r="D44" s="12">
        <v>13.7</v>
      </c>
      <c r="E44" s="13">
        <v>35</v>
      </c>
      <c r="F44" s="13" t="str">
        <f t="shared" si="0"/>
        <v>D-14</v>
      </c>
    </row>
    <row r="45" spans="1:6" x14ac:dyDescent="0.25">
      <c r="A45" s="9">
        <v>56</v>
      </c>
      <c r="B45" s="10" t="s">
        <v>5</v>
      </c>
      <c r="C45" s="11" t="s">
        <v>49</v>
      </c>
      <c r="D45" s="12">
        <v>22.22</v>
      </c>
      <c r="E45" s="13">
        <v>85</v>
      </c>
      <c r="F45" s="13" t="str">
        <f t="shared" si="0"/>
        <v>D-56</v>
      </c>
    </row>
    <row r="46" spans="1:6" x14ac:dyDescent="0.25">
      <c r="A46" s="9">
        <v>57</v>
      </c>
      <c r="B46" s="10" t="s">
        <v>5</v>
      </c>
      <c r="C46" s="11" t="s">
        <v>50</v>
      </c>
      <c r="D46" s="12">
        <v>27.37</v>
      </c>
      <c r="E46" s="13">
        <v>61</v>
      </c>
      <c r="F46" s="13" t="str">
        <f t="shared" si="0"/>
        <v>D-57</v>
      </c>
    </row>
    <row r="47" spans="1:6" x14ac:dyDescent="0.25">
      <c r="A47" s="9">
        <v>55</v>
      </c>
      <c r="B47" s="10" t="s">
        <v>5</v>
      </c>
      <c r="C47" s="10" t="s">
        <v>51</v>
      </c>
      <c r="D47" s="12">
        <v>66.41</v>
      </c>
      <c r="E47" s="13">
        <v>20</v>
      </c>
      <c r="F47" s="13" t="str">
        <f t="shared" si="0"/>
        <v>D-55</v>
      </c>
    </row>
    <row r="48" spans="1:6" x14ac:dyDescent="0.25">
      <c r="A48" s="9">
        <v>187</v>
      </c>
      <c r="B48" s="10" t="s">
        <v>5</v>
      </c>
      <c r="C48" s="11" t="s">
        <v>52</v>
      </c>
      <c r="D48" s="12">
        <v>24.88</v>
      </c>
      <c r="E48" s="13">
        <v>48</v>
      </c>
      <c r="F48" s="13" t="str">
        <f t="shared" si="0"/>
        <v>D-187</v>
      </c>
    </row>
    <row r="49" spans="1:6" x14ac:dyDescent="0.25">
      <c r="A49" s="9">
        <v>185</v>
      </c>
      <c r="B49" s="10" t="s">
        <v>5</v>
      </c>
      <c r="C49" s="11" t="s">
        <v>53</v>
      </c>
      <c r="D49" s="12">
        <v>18.239999999999998</v>
      </c>
      <c r="E49" s="13">
        <v>69</v>
      </c>
      <c r="F49" s="13" t="str">
        <f t="shared" si="0"/>
        <v>D-185</v>
      </c>
    </row>
    <row r="50" spans="1:6" x14ac:dyDescent="0.25">
      <c r="A50" s="9">
        <v>69</v>
      </c>
      <c r="B50" s="10" t="s">
        <v>5</v>
      </c>
      <c r="C50" s="11" t="s">
        <v>54</v>
      </c>
      <c r="D50" s="12">
        <v>24.88</v>
      </c>
      <c r="E50" s="13">
        <v>47</v>
      </c>
      <c r="F50" s="13" t="str">
        <f t="shared" si="0"/>
        <v>D-69</v>
      </c>
    </row>
    <row r="51" spans="1:6" x14ac:dyDescent="0.25">
      <c r="A51" s="14">
        <v>236</v>
      </c>
      <c r="B51" s="18" t="s">
        <v>5</v>
      </c>
      <c r="C51" s="18" t="s">
        <v>55</v>
      </c>
      <c r="D51" s="15">
        <v>11.09</v>
      </c>
      <c r="E51" s="13">
        <v>58</v>
      </c>
      <c r="F51" s="13" t="str">
        <f t="shared" si="0"/>
        <v>D-236</v>
      </c>
    </row>
    <row r="52" spans="1:6" x14ac:dyDescent="0.25">
      <c r="A52" s="14">
        <v>234</v>
      </c>
      <c r="B52" s="18" t="s">
        <v>5</v>
      </c>
      <c r="C52" s="18" t="s">
        <v>56</v>
      </c>
      <c r="D52" s="15">
        <v>12.5</v>
      </c>
      <c r="E52" s="13">
        <v>99</v>
      </c>
      <c r="F52" s="13" t="str">
        <f t="shared" si="0"/>
        <v>D-234</v>
      </c>
    </row>
    <row r="53" spans="1:6" x14ac:dyDescent="0.25">
      <c r="A53" s="9">
        <v>60</v>
      </c>
      <c r="B53" s="10" t="s">
        <v>5</v>
      </c>
      <c r="C53" s="11" t="s">
        <v>57</v>
      </c>
      <c r="D53" s="12">
        <v>11.84</v>
      </c>
      <c r="E53" s="13">
        <v>4</v>
      </c>
      <c r="F53" s="13" t="str">
        <f t="shared" si="0"/>
        <v>D-60</v>
      </c>
    </row>
    <row r="54" spans="1:6" x14ac:dyDescent="0.25">
      <c r="A54" s="9">
        <v>43</v>
      </c>
      <c r="B54" s="10" t="s">
        <v>5</v>
      </c>
      <c r="C54" s="11" t="s">
        <v>58</v>
      </c>
      <c r="D54" s="12">
        <v>12.42</v>
      </c>
      <c r="E54" s="13">
        <v>4</v>
      </c>
      <c r="F54" s="13" t="str">
        <f t="shared" si="0"/>
        <v>D-43</v>
      </c>
    </row>
    <row r="55" spans="1:6" x14ac:dyDescent="0.25">
      <c r="A55" s="9">
        <v>42</v>
      </c>
      <c r="B55" s="16" t="s">
        <v>5</v>
      </c>
      <c r="C55" s="19" t="s">
        <v>59</v>
      </c>
      <c r="D55" s="12">
        <v>12.42</v>
      </c>
      <c r="E55" s="13">
        <v>4</v>
      </c>
      <c r="F55" s="13" t="str">
        <f t="shared" si="0"/>
        <v>D-42</v>
      </c>
    </row>
    <row r="56" spans="1:6" x14ac:dyDescent="0.25">
      <c r="A56" s="9">
        <v>45</v>
      </c>
      <c r="B56" s="10" t="s">
        <v>5</v>
      </c>
      <c r="C56" s="10" t="s">
        <v>60</v>
      </c>
      <c r="D56" s="12">
        <v>15.74</v>
      </c>
      <c r="E56" s="13">
        <v>952</v>
      </c>
      <c r="F56" s="13" t="str">
        <f t="shared" si="0"/>
        <v>D-45</v>
      </c>
    </row>
    <row r="57" spans="1:6" x14ac:dyDescent="0.25">
      <c r="A57" s="9">
        <v>52</v>
      </c>
      <c r="B57" s="10" t="s">
        <v>5</v>
      </c>
      <c r="C57" s="10" t="s">
        <v>61</v>
      </c>
      <c r="D57" s="12">
        <v>11.21</v>
      </c>
      <c r="E57" s="13">
        <v>100</v>
      </c>
      <c r="F57" s="13" t="str">
        <f t="shared" si="0"/>
        <v>D-52</v>
      </c>
    </row>
    <row r="58" spans="1:6" x14ac:dyDescent="0.25">
      <c r="A58" s="9">
        <v>46</v>
      </c>
      <c r="B58" s="10" t="s">
        <v>5</v>
      </c>
      <c r="C58" s="10" t="s">
        <v>62</v>
      </c>
      <c r="D58" s="12">
        <v>24.5</v>
      </c>
      <c r="E58" s="13">
        <v>69</v>
      </c>
      <c r="F58" s="13" t="str">
        <f t="shared" si="0"/>
        <v>D-46</v>
      </c>
    </row>
    <row r="59" spans="1:6" x14ac:dyDescent="0.25">
      <c r="A59" s="9">
        <v>44</v>
      </c>
      <c r="B59" s="10" t="s">
        <v>5</v>
      </c>
      <c r="C59" s="10" t="s">
        <v>63</v>
      </c>
      <c r="D59" s="12">
        <v>16.579999999999998</v>
      </c>
      <c r="E59" s="13">
        <v>58</v>
      </c>
      <c r="F59" s="13" t="str">
        <f t="shared" si="0"/>
        <v>D-44</v>
      </c>
    </row>
    <row r="60" spans="1:6" x14ac:dyDescent="0.25">
      <c r="A60" s="9">
        <v>41</v>
      </c>
      <c r="B60" s="10" t="s">
        <v>5</v>
      </c>
      <c r="C60" s="10" t="s">
        <v>64</v>
      </c>
      <c r="D60" s="12">
        <v>83.06</v>
      </c>
      <c r="E60" s="13">
        <v>684</v>
      </c>
      <c r="F60" s="13" t="str">
        <f t="shared" si="0"/>
        <v>D-41</v>
      </c>
    </row>
    <row r="61" spans="1:6" x14ac:dyDescent="0.25">
      <c r="A61" s="9">
        <v>260</v>
      </c>
      <c r="B61" s="10" t="s">
        <v>5</v>
      </c>
      <c r="C61" s="10" t="s">
        <v>65</v>
      </c>
      <c r="D61" s="12">
        <v>13.25</v>
      </c>
      <c r="E61" s="13">
        <v>25</v>
      </c>
      <c r="F61" s="13" t="str">
        <f t="shared" si="0"/>
        <v>D-260</v>
      </c>
    </row>
    <row r="62" spans="1:6" x14ac:dyDescent="0.25">
      <c r="A62" s="9">
        <v>261</v>
      </c>
      <c r="B62" s="10" t="s">
        <v>5</v>
      </c>
      <c r="C62" s="10" t="s">
        <v>66</v>
      </c>
      <c r="D62" s="12">
        <v>12.26</v>
      </c>
      <c r="E62" s="13">
        <v>266</v>
      </c>
      <c r="F62" s="13" t="str">
        <f t="shared" si="0"/>
        <v>D-261</v>
      </c>
    </row>
    <row r="63" spans="1:6" x14ac:dyDescent="0.25">
      <c r="A63" s="9">
        <v>194</v>
      </c>
      <c r="B63" s="10" t="s">
        <v>5</v>
      </c>
      <c r="C63" s="10" t="s">
        <v>67</v>
      </c>
      <c r="D63" s="12">
        <v>11.21</v>
      </c>
      <c r="E63" s="13">
        <v>10</v>
      </c>
      <c r="F63" s="13" t="str">
        <f t="shared" si="0"/>
        <v>D-194</v>
      </c>
    </row>
    <row r="64" spans="1:6" x14ac:dyDescent="0.25">
      <c r="A64" s="9">
        <v>66</v>
      </c>
      <c r="B64" s="10" t="s">
        <v>5</v>
      </c>
      <c r="C64" s="10" t="s">
        <v>68</v>
      </c>
      <c r="D64" s="12">
        <v>6.61</v>
      </c>
      <c r="E64" s="13">
        <v>4</v>
      </c>
      <c r="F64" s="13" t="str">
        <f t="shared" si="0"/>
        <v>D-66</v>
      </c>
    </row>
    <row r="65" spans="1:6" x14ac:dyDescent="0.25">
      <c r="A65" s="9">
        <v>38</v>
      </c>
      <c r="B65" s="10" t="s">
        <v>5</v>
      </c>
      <c r="C65" s="10" t="s">
        <v>69</v>
      </c>
      <c r="D65" s="12">
        <v>9.9339999999999993</v>
      </c>
      <c r="E65" s="13">
        <v>3</v>
      </c>
      <c r="F65" s="13" t="str">
        <f t="shared" si="0"/>
        <v>D-38</v>
      </c>
    </row>
    <row r="66" spans="1:6" x14ac:dyDescent="0.25">
      <c r="A66" s="9">
        <v>28</v>
      </c>
      <c r="B66" s="10" t="s">
        <v>5</v>
      </c>
      <c r="C66" s="10" t="s">
        <v>70</v>
      </c>
      <c r="D66" s="12">
        <v>5.78</v>
      </c>
      <c r="E66" s="13">
        <v>8</v>
      </c>
      <c r="F66" s="13" t="str">
        <f t="shared" si="0"/>
        <v>D-28</v>
      </c>
    </row>
    <row r="67" spans="1:6" x14ac:dyDescent="0.25">
      <c r="A67" s="9">
        <v>67</v>
      </c>
      <c r="B67" s="10" t="s">
        <v>5</v>
      </c>
      <c r="C67" s="10" t="s">
        <v>71</v>
      </c>
      <c r="D67" s="12">
        <v>5.4</v>
      </c>
      <c r="E67" s="13">
        <v>25</v>
      </c>
      <c r="F67" s="13" t="str">
        <f t="shared" ref="F67:F130" si="1">LEFT(B67,1)&amp;"-"&amp;A67</f>
        <v>D-67</v>
      </c>
    </row>
    <row r="68" spans="1:6" x14ac:dyDescent="0.25">
      <c r="A68" s="9">
        <v>70</v>
      </c>
      <c r="B68" s="10" t="s">
        <v>5</v>
      </c>
      <c r="C68" s="10" t="s">
        <v>72</v>
      </c>
      <c r="D68" s="12">
        <v>11.21</v>
      </c>
      <c r="E68" s="13">
        <v>64</v>
      </c>
      <c r="F68" s="13" t="str">
        <f t="shared" si="1"/>
        <v>D-70</v>
      </c>
    </row>
    <row r="69" spans="1:6" x14ac:dyDescent="0.25">
      <c r="A69" s="9">
        <v>50</v>
      </c>
      <c r="B69" s="10" t="s">
        <v>5</v>
      </c>
      <c r="C69" s="10" t="s">
        <v>73</v>
      </c>
      <c r="D69" s="12">
        <v>18.239999999999998</v>
      </c>
      <c r="E69" s="13">
        <v>36</v>
      </c>
      <c r="F69" s="13" t="str">
        <f t="shared" si="1"/>
        <v>D-50</v>
      </c>
    </row>
    <row r="70" spans="1:6" x14ac:dyDescent="0.25">
      <c r="A70" s="9">
        <v>2</v>
      </c>
      <c r="B70" s="10" t="s">
        <v>5</v>
      </c>
      <c r="C70" s="10" t="s">
        <v>74</v>
      </c>
      <c r="D70" s="12">
        <v>19.07</v>
      </c>
      <c r="E70" s="13">
        <v>5</v>
      </c>
      <c r="F70" s="13" t="str">
        <f t="shared" si="1"/>
        <v>D-2</v>
      </c>
    </row>
    <row r="71" spans="1:6" x14ac:dyDescent="0.25">
      <c r="A71" s="9">
        <v>30</v>
      </c>
      <c r="B71" s="10" t="s">
        <v>5</v>
      </c>
      <c r="C71" s="10" t="s">
        <v>75</v>
      </c>
      <c r="D71" s="12">
        <v>14.91</v>
      </c>
      <c r="E71" s="13">
        <v>85</v>
      </c>
      <c r="F71" s="13" t="str">
        <f t="shared" si="1"/>
        <v>D-30</v>
      </c>
    </row>
    <row r="72" spans="1:6" x14ac:dyDescent="0.25">
      <c r="A72" s="9">
        <v>1000</v>
      </c>
      <c r="B72" s="10" t="s">
        <v>5</v>
      </c>
      <c r="C72" s="10" t="s">
        <v>76</v>
      </c>
      <c r="D72" s="12">
        <v>350.02</v>
      </c>
      <c r="E72" s="13">
        <v>3</v>
      </c>
      <c r="F72" s="13" t="str">
        <f t="shared" si="1"/>
        <v>D-1000</v>
      </c>
    </row>
    <row r="73" spans="1:6" x14ac:dyDescent="0.25">
      <c r="A73" s="9">
        <v>1</v>
      </c>
      <c r="B73" s="10" t="s">
        <v>5</v>
      </c>
      <c r="C73" s="10" t="s">
        <v>77</v>
      </c>
      <c r="D73" s="12">
        <v>350.02</v>
      </c>
      <c r="E73" s="13">
        <v>99</v>
      </c>
      <c r="F73" s="13" t="str">
        <f t="shared" si="1"/>
        <v>D-1</v>
      </c>
    </row>
    <row r="74" spans="1:6" x14ac:dyDescent="0.25">
      <c r="A74" s="9">
        <v>75</v>
      </c>
      <c r="B74" s="10" t="s">
        <v>5</v>
      </c>
      <c r="C74" s="10" t="s">
        <v>78</v>
      </c>
      <c r="D74" s="12">
        <v>189.84</v>
      </c>
      <c r="E74" s="13">
        <v>6</v>
      </c>
      <c r="F74" s="13" t="str">
        <f t="shared" si="1"/>
        <v>D-75</v>
      </c>
    </row>
    <row r="75" spans="1:6" x14ac:dyDescent="0.25">
      <c r="A75" s="9">
        <v>76</v>
      </c>
      <c r="B75" s="10" t="s">
        <v>5</v>
      </c>
      <c r="C75" s="10" t="s">
        <v>79</v>
      </c>
      <c r="D75" s="12">
        <v>189.84</v>
      </c>
      <c r="E75" s="13">
        <v>4</v>
      </c>
      <c r="F75" s="13" t="str">
        <f t="shared" si="1"/>
        <v>D-76</v>
      </c>
    </row>
    <row r="76" spans="1:6" x14ac:dyDescent="0.25">
      <c r="A76" s="9">
        <v>184</v>
      </c>
      <c r="B76" s="10" t="s">
        <v>80</v>
      </c>
      <c r="C76" s="10" t="s">
        <v>81</v>
      </c>
      <c r="D76" s="12">
        <v>22.25</v>
      </c>
      <c r="E76" s="13">
        <v>14</v>
      </c>
      <c r="F76" s="13" t="str">
        <f t="shared" si="1"/>
        <v>P-184</v>
      </c>
    </row>
    <row r="77" spans="1:6" x14ac:dyDescent="0.25">
      <c r="A77" s="9">
        <v>107</v>
      </c>
      <c r="B77" s="10" t="s">
        <v>80</v>
      </c>
      <c r="C77" s="10" t="s">
        <v>82</v>
      </c>
      <c r="D77" s="12">
        <v>22.25</v>
      </c>
      <c r="E77" s="13">
        <v>55</v>
      </c>
      <c r="F77" s="13" t="str">
        <f t="shared" si="1"/>
        <v>P-107</v>
      </c>
    </row>
    <row r="78" spans="1:6" x14ac:dyDescent="0.25">
      <c r="A78" s="9">
        <v>108</v>
      </c>
      <c r="B78" s="10" t="s">
        <v>80</v>
      </c>
      <c r="C78" s="10" t="s">
        <v>83</v>
      </c>
      <c r="D78" s="12">
        <v>22.25</v>
      </c>
      <c r="E78" s="13">
        <v>69</v>
      </c>
      <c r="F78" s="13" t="str">
        <f t="shared" si="1"/>
        <v>P-108</v>
      </c>
    </row>
    <row r="79" spans="1:6" x14ac:dyDescent="0.25">
      <c r="A79" s="9">
        <v>109</v>
      </c>
      <c r="B79" s="10" t="s">
        <v>80</v>
      </c>
      <c r="C79" s="10" t="s">
        <v>84</v>
      </c>
      <c r="D79" s="12">
        <v>22.25</v>
      </c>
      <c r="E79" s="13">
        <v>58</v>
      </c>
      <c r="F79" s="13" t="str">
        <f t="shared" si="1"/>
        <v>P-109</v>
      </c>
    </row>
    <row r="80" spans="1:6" x14ac:dyDescent="0.25">
      <c r="A80" s="9">
        <v>110</v>
      </c>
      <c r="B80" s="10" t="s">
        <v>80</v>
      </c>
      <c r="C80" s="10" t="s">
        <v>85</v>
      </c>
      <c r="D80" s="12">
        <v>22.25</v>
      </c>
      <c r="E80" s="13">
        <v>684</v>
      </c>
      <c r="F80" s="13" t="str">
        <f t="shared" si="1"/>
        <v>P-110</v>
      </c>
    </row>
    <row r="81" spans="1:6" x14ac:dyDescent="0.25">
      <c r="A81" s="9">
        <v>111</v>
      </c>
      <c r="B81" s="10" t="s">
        <v>80</v>
      </c>
      <c r="C81" s="10" t="s">
        <v>86</v>
      </c>
      <c r="D81" s="12">
        <v>22.25</v>
      </c>
      <c r="E81" s="13">
        <v>25</v>
      </c>
      <c r="F81" s="13" t="str">
        <f t="shared" si="1"/>
        <v>P-111</v>
      </c>
    </row>
    <row r="82" spans="1:6" x14ac:dyDescent="0.25">
      <c r="A82" s="9">
        <v>112</v>
      </c>
      <c r="B82" s="10" t="s">
        <v>80</v>
      </c>
      <c r="C82" s="10" t="s">
        <v>87</v>
      </c>
      <c r="D82" s="12">
        <v>22.25</v>
      </c>
      <c r="E82" s="13">
        <v>266</v>
      </c>
      <c r="F82" s="13" t="str">
        <f t="shared" si="1"/>
        <v>P-112</v>
      </c>
    </row>
    <row r="83" spans="1:6" x14ac:dyDescent="0.25">
      <c r="A83" s="9">
        <v>113</v>
      </c>
      <c r="B83" s="10" t="s">
        <v>80</v>
      </c>
      <c r="C83" s="10" t="s">
        <v>88</v>
      </c>
      <c r="D83" s="12">
        <v>22.25</v>
      </c>
      <c r="E83" s="13">
        <v>10</v>
      </c>
      <c r="F83" s="13" t="str">
        <f t="shared" si="1"/>
        <v>P-113</v>
      </c>
    </row>
    <row r="84" spans="1:6" x14ac:dyDescent="0.25">
      <c r="A84" s="9">
        <v>114</v>
      </c>
      <c r="B84" s="10" t="s">
        <v>80</v>
      </c>
      <c r="C84" s="10" t="s">
        <v>89</v>
      </c>
      <c r="D84" s="12">
        <v>22.25</v>
      </c>
      <c r="E84" s="13">
        <v>4</v>
      </c>
      <c r="F84" s="13" t="str">
        <f t="shared" si="1"/>
        <v>P-114</v>
      </c>
    </row>
    <row r="85" spans="1:6" x14ac:dyDescent="0.25">
      <c r="A85" s="9">
        <v>115</v>
      </c>
      <c r="B85" s="10" t="s">
        <v>80</v>
      </c>
      <c r="C85" s="10" t="s">
        <v>90</v>
      </c>
      <c r="D85" s="12">
        <v>22.25</v>
      </c>
      <c r="E85" s="13">
        <v>3</v>
      </c>
      <c r="F85" s="13" t="str">
        <f t="shared" si="1"/>
        <v>P-115</v>
      </c>
    </row>
    <row r="86" spans="1:6" x14ac:dyDescent="0.25">
      <c r="A86" s="9">
        <v>116</v>
      </c>
      <c r="B86" s="10" t="s">
        <v>80</v>
      </c>
      <c r="C86" s="10" t="s">
        <v>91</v>
      </c>
      <c r="D86" s="12">
        <v>22.25</v>
      </c>
      <c r="E86" s="13">
        <v>8</v>
      </c>
      <c r="F86" s="13" t="str">
        <f t="shared" si="1"/>
        <v>P-116</v>
      </c>
    </row>
    <row r="87" spans="1:6" x14ac:dyDescent="0.25">
      <c r="A87" s="9">
        <v>182</v>
      </c>
      <c r="B87" s="10" t="s">
        <v>80</v>
      </c>
      <c r="C87" s="10" t="s">
        <v>92</v>
      </c>
      <c r="D87" s="12">
        <v>22.25</v>
      </c>
      <c r="E87" s="13">
        <v>25</v>
      </c>
      <c r="F87" s="13" t="str">
        <f t="shared" si="1"/>
        <v>P-182</v>
      </c>
    </row>
    <row r="88" spans="1:6" x14ac:dyDescent="0.25">
      <c r="A88" s="9">
        <v>183</v>
      </c>
      <c r="B88" s="10" t="s">
        <v>80</v>
      </c>
      <c r="C88" s="10" t="s">
        <v>93</v>
      </c>
      <c r="D88" s="12">
        <v>22.25</v>
      </c>
      <c r="E88" s="13">
        <v>64</v>
      </c>
      <c r="F88" s="13" t="str">
        <f t="shared" si="1"/>
        <v>P-183</v>
      </c>
    </row>
    <row r="89" spans="1:6" x14ac:dyDescent="0.25">
      <c r="A89" s="9">
        <v>167</v>
      </c>
      <c r="B89" s="10" t="s">
        <v>94</v>
      </c>
      <c r="C89" s="10" t="s">
        <v>95</v>
      </c>
      <c r="D89" s="12">
        <v>14.08</v>
      </c>
      <c r="E89" s="13">
        <v>36</v>
      </c>
      <c r="F89" s="13" t="str">
        <f t="shared" si="1"/>
        <v>P-167</v>
      </c>
    </row>
    <row r="90" spans="1:6" x14ac:dyDescent="0.25">
      <c r="A90" s="9">
        <v>168</v>
      </c>
      <c r="B90" s="10" t="s">
        <v>94</v>
      </c>
      <c r="C90" s="10" t="s">
        <v>96</v>
      </c>
      <c r="D90" s="12">
        <v>14.08</v>
      </c>
      <c r="E90" s="13">
        <v>5</v>
      </c>
      <c r="F90" s="13" t="str">
        <f t="shared" si="1"/>
        <v>P-168</v>
      </c>
    </row>
    <row r="91" spans="1:6" x14ac:dyDescent="0.25">
      <c r="A91" s="9">
        <v>169</v>
      </c>
      <c r="B91" s="10" t="s">
        <v>94</v>
      </c>
      <c r="C91" s="10" t="s">
        <v>97</v>
      </c>
      <c r="D91" s="12">
        <v>14.08</v>
      </c>
      <c r="E91" s="13">
        <v>85</v>
      </c>
      <c r="F91" s="13" t="str">
        <f t="shared" si="1"/>
        <v>P-169</v>
      </c>
    </row>
    <row r="92" spans="1:6" x14ac:dyDescent="0.25">
      <c r="A92" s="9">
        <v>156</v>
      </c>
      <c r="B92" s="10" t="s">
        <v>98</v>
      </c>
      <c r="C92" s="10" t="s">
        <v>99</v>
      </c>
      <c r="D92" s="12">
        <v>14.08</v>
      </c>
      <c r="E92" s="13">
        <v>3</v>
      </c>
      <c r="F92" s="13" t="str">
        <f t="shared" si="1"/>
        <v>B-156</v>
      </c>
    </row>
    <row r="93" spans="1:6" x14ac:dyDescent="0.25">
      <c r="A93" s="9">
        <v>157</v>
      </c>
      <c r="B93" s="10" t="s">
        <v>98</v>
      </c>
      <c r="C93" s="10" t="s">
        <v>100</v>
      </c>
      <c r="D93" s="12">
        <v>14.08</v>
      </c>
      <c r="E93" s="13">
        <v>99</v>
      </c>
      <c r="F93" s="13" t="str">
        <f t="shared" si="1"/>
        <v>B-157</v>
      </c>
    </row>
    <row r="94" spans="1:6" x14ac:dyDescent="0.25">
      <c r="A94" s="9">
        <v>158</v>
      </c>
      <c r="B94" s="10" t="s">
        <v>98</v>
      </c>
      <c r="C94" s="10" t="s">
        <v>101</v>
      </c>
      <c r="D94" s="12">
        <v>14.08</v>
      </c>
      <c r="E94" s="13">
        <v>6</v>
      </c>
      <c r="F94" s="13" t="str">
        <f t="shared" si="1"/>
        <v>B-158</v>
      </c>
    </row>
    <row r="95" spans="1:6" x14ac:dyDescent="0.25">
      <c r="A95" s="9">
        <v>159</v>
      </c>
      <c r="B95" s="10" t="s">
        <v>98</v>
      </c>
      <c r="C95" s="10" t="s">
        <v>102</v>
      </c>
      <c r="D95" s="12">
        <v>14.08</v>
      </c>
      <c r="E95" s="13">
        <v>4</v>
      </c>
      <c r="F95" s="13" t="str">
        <f t="shared" si="1"/>
        <v>B-159</v>
      </c>
    </row>
    <row r="96" spans="1:6" x14ac:dyDescent="0.25">
      <c r="A96" s="9">
        <v>160</v>
      </c>
      <c r="B96" s="10" t="s">
        <v>98</v>
      </c>
      <c r="C96" s="10" t="s">
        <v>103</v>
      </c>
      <c r="D96" s="12">
        <v>14.08</v>
      </c>
      <c r="E96" s="13">
        <v>14</v>
      </c>
      <c r="F96" s="13" t="str">
        <f t="shared" si="1"/>
        <v>B-160</v>
      </c>
    </row>
    <row r="97" spans="1:6" x14ac:dyDescent="0.25">
      <c r="A97" s="9">
        <v>161</v>
      </c>
      <c r="B97" s="10" t="s">
        <v>98</v>
      </c>
      <c r="C97" s="10" t="s">
        <v>104</v>
      </c>
      <c r="D97" s="12">
        <v>14.08</v>
      </c>
      <c r="E97" s="13">
        <v>55</v>
      </c>
      <c r="F97" s="13" t="str">
        <f t="shared" si="1"/>
        <v>B-161</v>
      </c>
    </row>
    <row r="98" spans="1:6" x14ac:dyDescent="0.25">
      <c r="A98" s="9">
        <v>162</v>
      </c>
      <c r="B98" s="10" t="s">
        <v>98</v>
      </c>
      <c r="C98" s="10" t="s">
        <v>105</v>
      </c>
      <c r="D98" s="12">
        <v>14.08</v>
      </c>
      <c r="E98" s="13">
        <v>69</v>
      </c>
      <c r="F98" s="13" t="str">
        <f t="shared" si="1"/>
        <v>B-162</v>
      </c>
    </row>
    <row r="99" spans="1:6" x14ac:dyDescent="0.25">
      <c r="A99" s="9">
        <v>163</v>
      </c>
      <c r="B99" s="10" t="s">
        <v>98</v>
      </c>
      <c r="C99" s="10" t="s">
        <v>106</v>
      </c>
      <c r="D99" s="12">
        <v>14.08</v>
      </c>
      <c r="E99" s="13">
        <v>58</v>
      </c>
      <c r="F99" s="13" t="str">
        <f t="shared" si="1"/>
        <v>B-163</v>
      </c>
    </row>
    <row r="100" spans="1:6" x14ac:dyDescent="0.25">
      <c r="A100" s="9">
        <v>164</v>
      </c>
      <c r="B100" s="10" t="s">
        <v>98</v>
      </c>
      <c r="C100" s="10" t="s">
        <v>107</v>
      </c>
      <c r="D100" s="12">
        <v>14.08</v>
      </c>
      <c r="E100" s="13">
        <v>684</v>
      </c>
      <c r="F100" s="13" t="str">
        <f t="shared" si="1"/>
        <v>B-164</v>
      </c>
    </row>
    <row r="101" spans="1:6" x14ac:dyDescent="0.25">
      <c r="A101" s="9">
        <v>165</v>
      </c>
      <c r="B101" s="10" t="s">
        <v>98</v>
      </c>
      <c r="C101" s="10" t="s">
        <v>108</v>
      </c>
      <c r="D101" s="12">
        <v>14.08</v>
      </c>
      <c r="E101" s="13">
        <v>25</v>
      </c>
      <c r="F101" s="13" t="str">
        <f t="shared" si="1"/>
        <v>B-165</v>
      </c>
    </row>
    <row r="102" spans="1:6" x14ac:dyDescent="0.25">
      <c r="A102" s="9">
        <v>166</v>
      </c>
      <c r="B102" s="10" t="s">
        <v>98</v>
      </c>
      <c r="C102" s="10" t="s">
        <v>109</v>
      </c>
      <c r="D102" s="12">
        <v>14.08</v>
      </c>
      <c r="E102" s="13">
        <v>266</v>
      </c>
      <c r="F102" s="13" t="str">
        <f t="shared" si="1"/>
        <v>B-166</v>
      </c>
    </row>
    <row r="103" spans="1:6" x14ac:dyDescent="0.25">
      <c r="A103" s="9">
        <v>174</v>
      </c>
      <c r="B103" s="10" t="s">
        <v>110</v>
      </c>
      <c r="C103" s="10" t="s">
        <v>111</v>
      </c>
      <c r="D103" s="12">
        <v>9.1</v>
      </c>
      <c r="E103" s="13">
        <v>10</v>
      </c>
      <c r="F103" s="13" t="str">
        <f t="shared" si="1"/>
        <v>C-174</v>
      </c>
    </row>
    <row r="104" spans="1:6" x14ac:dyDescent="0.25">
      <c r="A104" s="9">
        <v>176</v>
      </c>
      <c r="B104" s="10" t="s">
        <v>110</v>
      </c>
      <c r="C104" s="10" t="s">
        <v>112</v>
      </c>
      <c r="D104" s="12">
        <v>9.1</v>
      </c>
      <c r="E104" s="13">
        <v>4</v>
      </c>
      <c r="F104" s="13" t="str">
        <f t="shared" si="1"/>
        <v>C-176</v>
      </c>
    </row>
    <row r="105" spans="1:6" x14ac:dyDescent="0.25">
      <c r="A105" s="9">
        <v>178</v>
      </c>
      <c r="B105" s="10" t="s">
        <v>110</v>
      </c>
      <c r="C105" s="10" t="s">
        <v>113</v>
      </c>
      <c r="D105" s="12">
        <v>9.1</v>
      </c>
      <c r="E105" s="13">
        <v>3</v>
      </c>
      <c r="F105" s="13" t="str">
        <f t="shared" si="1"/>
        <v>C-178</v>
      </c>
    </row>
    <row r="106" spans="1:6" x14ac:dyDescent="0.25">
      <c r="A106" s="9">
        <v>180</v>
      </c>
      <c r="B106" s="10" t="s">
        <v>110</v>
      </c>
      <c r="C106" s="10" t="s">
        <v>114</v>
      </c>
      <c r="D106" s="12">
        <v>9.1</v>
      </c>
      <c r="E106" s="13">
        <v>8</v>
      </c>
      <c r="F106" s="13" t="str">
        <f t="shared" si="1"/>
        <v>C-180</v>
      </c>
    </row>
    <row r="107" spans="1:6" x14ac:dyDescent="0.25">
      <c r="A107" s="9">
        <v>131</v>
      </c>
      <c r="B107" s="10" t="s">
        <v>115</v>
      </c>
      <c r="C107" s="10" t="s">
        <v>116</v>
      </c>
      <c r="D107" s="12">
        <v>10.5</v>
      </c>
      <c r="E107" s="13">
        <v>25</v>
      </c>
      <c r="F107" s="13" t="str">
        <f t="shared" si="1"/>
        <v>O-131</v>
      </c>
    </row>
    <row r="108" spans="1:6" x14ac:dyDescent="0.25">
      <c r="A108" s="9">
        <v>132</v>
      </c>
      <c r="B108" s="10" t="s">
        <v>115</v>
      </c>
      <c r="C108" s="10" t="s">
        <v>117</v>
      </c>
      <c r="D108" s="12">
        <v>10.5</v>
      </c>
      <c r="E108" s="13">
        <v>64</v>
      </c>
      <c r="F108" s="13" t="str">
        <f t="shared" si="1"/>
        <v>O-132</v>
      </c>
    </row>
    <row r="109" spans="1:6" x14ac:dyDescent="0.25">
      <c r="A109" s="9">
        <v>133</v>
      </c>
      <c r="B109" s="10" t="s">
        <v>115</v>
      </c>
      <c r="C109" s="10" t="s">
        <v>118</v>
      </c>
      <c r="D109" s="12">
        <v>10.5</v>
      </c>
      <c r="E109" s="13">
        <v>36</v>
      </c>
      <c r="F109" s="13" t="str">
        <f t="shared" si="1"/>
        <v>O-133</v>
      </c>
    </row>
    <row r="110" spans="1:6" x14ac:dyDescent="0.25">
      <c r="A110" s="9">
        <v>134</v>
      </c>
      <c r="B110" s="10" t="s">
        <v>115</v>
      </c>
      <c r="C110" s="10" t="s">
        <v>119</v>
      </c>
      <c r="D110" s="12">
        <v>10.5</v>
      </c>
      <c r="E110" s="13">
        <v>5</v>
      </c>
      <c r="F110" s="13" t="str">
        <f t="shared" si="1"/>
        <v>O-134</v>
      </c>
    </row>
    <row r="111" spans="1:6" x14ac:dyDescent="0.25">
      <c r="A111" s="9">
        <v>135</v>
      </c>
      <c r="B111" s="10" t="s">
        <v>115</v>
      </c>
      <c r="C111" s="10" t="s">
        <v>120</v>
      </c>
      <c r="D111" s="12">
        <v>10.5</v>
      </c>
      <c r="E111" s="13">
        <v>85</v>
      </c>
      <c r="F111" s="13" t="str">
        <f t="shared" si="1"/>
        <v>O-135</v>
      </c>
    </row>
    <row r="112" spans="1:6" x14ac:dyDescent="0.25">
      <c r="A112" s="9">
        <v>136</v>
      </c>
      <c r="B112" s="10" t="s">
        <v>115</v>
      </c>
      <c r="C112" s="10" t="s">
        <v>121</v>
      </c>
      <c r="D112" s="12">
        <v>10.5</v>
      </c>
      <c r="E112" s="13">
        <v>3</v>
      </c>
      <c r="F112" s="13" t="str">
        <f t="shared" si="1"/>
        <v>O-136</v>
      </c>
    </row>
    <row r="113" spans="1:6" x14ac:dyDescent="0.25">
      <c r="A113" s="9">
        <v>137</v>
      </c>
      <c r="B113" s="10" t="s">
        <v>115</v>
      </c>
      <c r="C113" s="10" t="s">
        <v>122</v>
      </c>
      <c r="D113" s="12">
        <v>10.5</v>
      </c>
      <c r="E113" s="13">
        <v>99</v>
      </c>
      <c r="F113" s="13" t="str">
        <f t="shared" si="1"/>
        <v>O-137</v>
      </c>
    </row>
    <row r="114" spans="1:6" x14ac:dyDescent="0.25">
      <c r="A114" s="9">
        <v>138</v>
      </c>
      <c r="B114" s="10" t="s">
        <v>115</v>
      </c>
      <c r="C114" s="10" t="s">
        <v>123</v>
      </c>
      <c r="D114" s="12">
        <v>10.5</v>
      </c>
      <c r="E114" s="13">
        <v>6</v>
      </c>
      <c r="F114" s="13" t="str">
        <f t="shared" si="1"/>
        <v>O-138</v>
      </c>
    </row>
    <row r="115" spans="1:6" x14ac:dyDescent="0.25">
      <c r="A115" s="9">
        <v>139</v>
      </c>
      <c r="B115" s="10" t="s">
        <v>115</v>
      </c>
      <c r="C115" s="10" t="s">
        <v>124</v>
      </c>
      <c r="D115" s="12">
        <v>10.5</v>
      </c>
      <c r="E115" s="13">
        <v>4</v>
      </c>
      <c r="F115" s="13" t="str">
        <f t="shared" si="1"/>
        <v>O-139</v>
      </c>
    </row>
    <row r="116" spans="1:6" x14ac:dyDescent="0.25">
      <c r="A116" s="9">
        <v>140</v>
      </c>
      <c r="B116" s="10" t="s">
        <v>115</v>
      </c>
      <c r="C116" s="10" t="s">
        <v>125</v>
      </c>
      <c r="D116" s="12">
        <v>10.5</v>
      </c>
      <c r="E116" s="13">
        <v>14</v>
      </c>
      <c r="F116" s="13" t="str">
        <f t="shared" si="1"/>
        <v>O-140</v>
      </c>
    </row>
    <row r="117" spans="1:6" x14ac:dyDescent="0.25">
      <c r="A117" s="9">
        <v>141</v>
      </c>
      <c r="B117" s="10" t="s">
        <v>115</v>
      </c>
      <c r="C117" s="10" t="s">
        <v>126</v>
      </c>
      <c r="D117" s="12">
        <v>10.5</v>
      </c>
      <c r="E117" s="13">
        <v>55</v>
      </c>
      <c r="F117" s="13" t="str">
        <f t="shared" si="1"/>
        <v>O-141</v>
      </c>
    </row>
    <row r="118" spans="1:6" x14ac:dyDescent="0.25">
      <c r="A118" s="9">
        <v>142</v>
      </c>
      <c r="B118" s="10" t="s">
        <v>115</v>
      </c>
      <c r="C118" s="10" t="s">
        <v>127</v>
      </c>
      <c r="D118" s="12">
        <v>10.5</v>
      </c>
      <c r="E118" s="13">
        <v>56</v>
      </c>
      <c r="F118" s="13" t="str">
        <f t="shared" si="1"/>
        <v>O-142</v>
      </c>
    </row>
    <row r="119" spans="1:6" x14ac:dyDescent="0.25">
      <c r="A119" s="9">
        <v>143</v>
      </c>
      <c r="B119" s="10" t="s">
        <v>115</v>
      </c>
      <c r="C119" s="10" t="s">
        <v>128</v>
      </c>
      <c r="D119" s="12">
        <v>10.5</v>
      </c>
      <c r="E119" s="13">
        <v>47</v>
      </c>
      <c r="F119" s="13" t="str">
        <f t="shared" si="1"/>
        <v>O-143</v>
      </c>
    </row>
    <row r="120" spans="1:6" x14ac:dyDescent="0.25">
      <c r="A120" s="9">
        <v>144</v>
      </c>
      <c r="B120" s="10" t="s">
        <v>115</v>
      </c>
      <c r="C120" s="10" t="s">
        <v>107</v>
      </c>
      <c r="D120" s="12">
        <v>10.5</v>
      </c>
      <c r="E120" s="13">
        <v>20</v>
      </c>
      <c r="F120" s="13" t="str">
        <f t="shared" si="1"/>
        <v>O-144</v>
      </c>
    </row>
    <row r="121" spans="1:6" x14ac:dyDescent="0.25">
      <c r="A121" s="9">
        <v>145</v>
      </c>
      <c r="B121" s="10" t="s">
        <v>115</v>
      </c>
      <c r="C121" s="10" t="s">
        <v>129</v>
      </c>
      <c r="D121" s="12">
        <v>10.5</v>
      </c>
      <c r="E121" s="13">
        <v>15</v>
      </c>
      <c r="F121" s="13" t="str">
        <f t="shared" si="1"/>
        <v>O-145</v>
      </c>
    </row>
    <row r="122" spans="1:6" x14ac:dyDescent="0.25">
      <c r="A122" s="9">
        <v>147</v>
      </c>
      <c r="B122" s="10" t="s">
        <v>115</v>
      </c>
      <c r="C122" s="10" t="s">
        <v>130</v>
      </c>
      <c r="D122" s="12">
        <v>10.5</v>
      </c>
      <c r="E122" s="13">
        <v>66</v>
      </c>
      <c r="F122" s="13" t="str">
        <f t="shared" si="1"/>
        <v>O-147</v>
      </c>
    </row>
    <row r="123" spans="1:6" x14ac:dyDescent="0.25">
      <c r="A123" s="9">
        <v>148</v>
      </c>
      <c r="B123" s="10" t="s">
        <v>115</v>
      </c>
      <c r="C123" s="10" t="s">
        <v>131</v>
      </c>
      <c r="D123" s="12">
        <v>10.5</v>
      </c>
      <c r="E123" s="13">
        <v>35</v>
      </c>
      <c r="F123" s="13" t="str">
        <f t="shared" si="1"/>
        <v>O-148</v>
      </c>
    </row>
    <row r="124" spans="1:6" x14ac:dyDescent="0.25">
      <c r="A124" s="9">
        <v>149</v>
      </c>
      <c r="B124" s="10" t="s">
        <v>115</v>
      </c>
      <c r="C124" s="10" t="s">
        <v>132</v>
      </c>
      <c r="D124" s="12">
        <v>10.5</v>
      </c>
      <c r="E124" s="13">
        <v>28</v>
      </c>
      <c r="F124" s="13" t="str">
        <f t="shared" si="1"/>
        <v>O-149</v>
      </c>
    </row>
    <row r="125" spans="1:6" x14ac:dyDescent="0.25">
      <c r="A125" s="9">
        <v>150</v>
      </c>
      <c r="B125" s="10" t="s">
        <v>115</v>
      </c>
      <c r="C125" s="10" t="s">
        <v>133</v>
      </c>
      <c r="D125" s="12">
        <v>10.5</v>
      </c>
      <c r="E125" s="13">
        <v>4</v>
      </c>
      <c r="F125" s="13" t="str">
        <f t="shared" si="1"/>
        <v>O-150</v>
      </c>
    </row>
    <row r="126" spans="1:6" x14ac:dyDescent="0.25">
      <c r="A126" s="9">
        <v>151</v>
      </c>
      <c r="B126" s="10" t="s">
        <v>115</v>
      </c>
      <c r="C126" s="10" t="s">
        <v>134</v>
      </c>
      <c r="D126" s="12">
        <v>10.5</v>
      </c>
      <c r="E126" s="13">
        <v>1</v>
      </c>
      <c r="F126" s="13" t="str">
        <f t="shared" si="1"/>
        <v>O-151</v>
      </c>
    </row>
    <row r="127" spans="1:6" x14ac:dyDescent="0.25">
      <c r="A127" s="9">
        <v>152</v>
      </c>
      <c r="B127" s="10" t="s">
        <v>115</v>
      </c>
      <c r="C127" s="10" t="s">
        <v>135</v>
      </c>
      <c r="D127" s="12">
        <v>10.5</v>
      </c>
      <c r="E127" s="13">
        <v>99</v>
      </c>
      <c r="F127" s="13" t="str">
        <f t="shared" si="1"/>
        <v>O-152</v>
      </c>
    </row>
    <row r="128" spans="1:6" x14ac:dyDescent="0.25">
      <c r="A128" s="9">
        <v>153</v>
      </c>
      <c r="B128" s="10" t="s">
        <v>115</v>
      </c>
      <c r="C128" s="10" t="s">
        <v>136</v>
      </c>
      <c r="D128" s="12">
        <v>10.5</v>
      </c>
      <c r="E128" s="13">
        <v>65</v>
      </c>
      <c r="F128" s="13" t="str">
        <f t="shared" si="1"/>
        <v>O-153</v>
      </c>
    </row>
    <row r="129" spans="1:6" x14ac:dyDescent="0.25">
      <c r="A129" s="9">
        <v>154</v>
      </c>
      <c r="B129" s="10" t="s">
        <v>115</v>
      </c>
      <c r="C129" s="10" t="s">
        <v>137</v>
      </c>
      <c r="D129" s="12">
        <v>10.5</v>
      </c>
      <c r="E129" s="13">
        <v>38</v>
      </c>
      <c r="F129" s="13" t="str">
        <f t="shared" si="1"/>
        <v>O-154</v>
      </c>
    </row>
    <row r="130" spans="1:6" x14ac:dyDescent="0.25">
      <c r="A130" s="9">
        <v>155</v>
      </c>
      <c r="B130" s="10" t="s">
        <v>115</v>
      </c>
      <c r="C130" s="10" t="s">
        <v>138</v>
      </c>
      <c r="D130" s="12">
        <v>10.5</v>
      </c>
      <c r="E130" s="13">
        <v>60</v>
      </c>
      <c r="F130" s="13" t="str">
        <f t="shared" si="1"/>
        <v>O-155</v>
      </c>
    </row>
    <row r="131" spans="1:6" x14ac:dyDescent="0.25">
      <c r="A131" s="9">
        <v>203</v>
      </c>
      <c r="B131" s="10" t="s">
        <v>115</v>
      </c>
      <c r="C131" s="10" t="s">
        <v>139</v>
      </c>
      <c r="D131" s="12">
        <v>20.72</v>
      </c>
      <c r="E131" s="13">
        <v>2</v>
      </c>
      <c r="F131" s="13" t="str">
        <f t="shared" ref="F131:F185" si="2">LEFT(B131,1)&amp;"-"&amp;A131</f>
        <v>O-203</v>
      </c>
    </row>
    <row r="132" spans="1:6" x14ac:dyDescent="0.25">
      <c r="A132" s="9">
        <v>204</v>
      </c>
      <c r="B132" s="10" t="s">
        <v>115</v>
      </c>
      <c r="C132" s="10" t="s">
        <v>139</v>
      </c>
      <c r="D132" s="12">
        <v>20.72</v>
      </c>
      <c r="E132" s="13">
        <v>4</v>
      </c>
      <c r="F132" s="13" t="str">
        <f t="shared" si="2"/>
        <v>O-204</v>
      </c>
    </row>
    <row r="133" spans="1:6" x14ac:dyDescent="0.25">
      <c r="A133" s="9">
        <v>170</v>
      </c>
      <c r="B133" s="10" t="s">
        <v>140</v>
      </c>
      <c r="C133" s="10" t="s">
        <v>141</v>
      </c>
      <c r="D133" s="12">
        <v>13.25</v>
      </c>
      <c r="E133" s="13">
        <v>9</v>
      </c>
      <c r="F133" s="13" t="str">
        <f t="shared" si="2"/>
        <v>M-170</v>
      </c>
    </row>
    <row r="134" spans="1:6" x14ac:dyDescent="0.25">
      <c r="A134" s="9">
        <v>171</v>
      </c>
      <c r="B134" s="10" t="s">
        <v>140</v>
      </c>
      <c r="C134" s="10" t="s">
        <v>142</v>
      </c>
      <c r="D134" s="12">
        <v>13.25</v>
      </c>
      <c r="E134" s="13">
        <v>65</v>
      </c>
      <c r="F134" s="13" t="str">
        <f t="shared" si="2"/>
        <v>M-171</v>
      </c>
    </row>
    <row r="135" spans="1:6" x14ac:dyDescent="0.25">
      <c r="A135" s="9">
        <v>172</v>
      </c>
      <c r="B135" s="10" t="s">
        <v>140</v>
      </c>
      <c r="C135" s="10" t="s">
        <v>143</v>
      </c>
      <c r="D135" s="12">
        <v>13.25</v>
      </c>
      <c r="E135" s="13">
        <v>45</v>
      </c>
      <c r="F135" s="13" t="str">
        <f t="shared" si="2"/>
        <v>M-172</v>
      </c>
    </row>
    <row r="136" spans="1:6" x14ac:dyDescent="0.25">
      <c r="A136" s="9">
        <v>173</v>
      </c>
      <c r="B136" s="10" t="s">
        <v>144</v>
      </c>
      <c r="C136" s="10" t="s">
        <v>145</v>
      </c>
      <c r="D136" s="12">
        <v>9.1</v>
      </c>
      <c r="E136" s="13">
        <v>147</v>
      </c>
      <c r="F136" s="13" t="str">
        <f t="shared" si="2"/>
        <v>C-173</v>
      </c>
    </row>
    <row r="137" spans="1:6" x14ac:dyDescent="0.25">
      <c r="A137" s="9">
        <v>175</v>
      </c>
      <c r="B137" s="10" t="s">
        <v>144</v>
      </c>
      <c r="C137" s="10" t="s">
        <v>146</v>
      </c>
      <c r="D137" s="12">
        <v>9.1</v>
      </c>
      <c r="E137" s="13">
        <v>25</v>
      </c>
      <c r="F137" s="13" t="str">
        <f t="shared" si="2"/>
        <v>C-175</v>
      </c>
    </row>
    <row r="138" spans="1:6" x14ac:dyDescent="0.25">
      <c r="A138" s="9">
        <v>177</v>
      </c>
      <c r="B138" s="10" t="s">
        <v>144</v>
      </c>
      <c r="C138" s="10" t="s">
        <v>147</v>
      </c>
      <c r="D138" s="12">
        <v>9.1</v>
      </c>
      <c r="E138" s="13">
        <v>35</v>
      </c>
      <c r="F138" s="13" t="str">
        <f t="shared" si="2"/>
        <v>C-177</v>
      </c>
    </row>
    <row r="139" spans="1:6" x14ac:dyDescent="0.25">
      <c r="A139" s="9">
        <v>179</v>
      </c>
      <c r="B139" s="10" t="s">
        <v>144</v>
      </c>
      <c r="C139" s="10" t="s">
        <v>148</v>
      </c>
      <c r="D139" s="12">
        <v>9.1</v>
      </c>
      <c r="E139" s="13">
        <v>36</v>
      </c>
      <c r="F139" s="13" t="str">
        <f t="shared" si="2"/>
        <v>C-179</v>
      </c>
    </row>
    <row r="140" spans="1:6" x14ac:dyDescent="0.25">
      <c r="A140" s="9">
        <v>181</v>
      </c>
      <c r="B140" s="10" t="s">
        <v>144</v>
      </c>
      <c r="C140" s="10" t="s">
        <v>149</v>
      </c>
      <c r="D140" s="12">
        <v>9.1</v>
      </c>
      <c r="E140" s="13">
        <v>5</v>
      </c>
      <c r="F140" s="13" t="str">
        <f t="shared" si="2"/>
        <v>C-181</v>
      </c>
    </row>
    <row r="141" spans="1:6" x14ac:dyDescent="0.25">
      <c r="A141" s="9">
        <v>117</v>
      </c>
      <c r="B141" s="10" t="s">
        <v>150</v>
      </c>
      <c r="C141" s="10" t="s">
        <v>151</v>
      </c>
      <c r="D141" s="12">
        <v>13.25</v>
      </c>
      <c r="E141" s="13">
        <v>85</v>
      </c>
      <c r="F141" s="13" t="str">
        <f t="shared" si="2"/>
        <v>R-117</v>
      </c>
    </row>
    <row r="142" spans="1:6" x14ac:dyDescent="0.25">
      <c r="A142" s="9">
        <v>118</v>
      </c>
      <c r="B142" s="10" t="s">
        <v>150</v>
      </c>
      <c r="C142" s="10" t="s">
        <v>152</v>
      </c>
      <c r="D142" s="12">
        <v>13.25</v>
      </c>
      <c r="E142" s="13">
        <v>3</v>
      </c>
      <c r="F142" s="13" t="str">
        <f t="shared" si="2"/>
        <v>R-118</v>
      </c>
    </row>
    <row r="143" spans="1:6" x14ac:dyDescent="0.25">
      <c r="A143" s="9">
        <v>119</v>
      </c>
      <c r="B143" s="10" t="s">
        <v>150</v>
      </c>
      <c r="C143" s="10" t="s">
        <v>153</v>
      </c>
      <c r="D143" s="12">
        <v>13.25</v>
      </c>
      <c r="E143" s="13">
        <v>99</v>
      </c>
      <c r="F143" s="13" t="str">
        <f t="shared" si="2"/>
        <v>R-119</v>
      </c>
    </row>
    <row r="144" spans="1:6" x14ac:dyDescent="0.25">
      <c r="A144" s="9">
        <v>120</v>
      </c>
      <c r="B144" s="10" t="s">
        <v>150</v>
      </c>
      <c r="C144" s="10" t="s">
        <v>154</v>
      </c>
      <c r="D144" s="12">
        <v>13.25</v>
      </c>
      <c r="E144" s="13">
        <v>6</v>
      </c>
      <c r="F144" s="13" t="str">
        <f t="shared" si="2"/>
        <v>R-120</v>
      </c>
    </row>
    <row r="145" spans="1:6" x14ac:dyDescent="0.25">
      <c r="A145" s="9">
        <v>121</v>
      </c>
      <c r="B145" s="10" t="s">
        <v>150</v>
      </c>
      <c r="C145" s="10" t="s">
        <v>155</v>
      </c>
      <c r="D145" s="12">
        <v>13.25</v>
      </c>
      <c r="E145" s="13">
        <v>4</v>
      </c>
      <c r="F145" s="13" t="str">
        <f t="shared" si="2"/>
        <v>R-121</v>
      </c>
    </row>
    <row r="146" spans="1:6" x14ac:dyDescent="0.25">
      <c r="A146" s="9">
        <v>122</v>
      </c>
      <c r="B146" s="10" t="s">
        <v>150</v>
      </c>
      <c r="C146" s="10" t="s">
        <v>156</v>
      </c>
      <c r="D146" s="12">
        <v>13.25</v>
      </c>
      <c r="E146" s="13">
        <v>14</v>
      </c>
      <c r="F146" s="13" t="str">
        <f t="shared" si="2"/>
        <v>R-122</v>
      </c>
    </row>
    <row r="147" spans="1:6" x14ac:dyDescent="0.25">
      <c r="A147" s="9">
        <v>123</v>
      </c>
      <c r="B147" s="10" t="s">
        <v>150</v>
      </c>
      <c r="C147" s="10" t="s">
        <v>157</v>
      </c>
      <c r="D147" s="12">
        <v>13.25</v>
      </c>
      <c r="E147" s="13">
        <v>55</v>
      </c>
      <c r="F147" s="13" t="str">
        <f t="shared" si="2"/>
        <v>R-123</v>
      </c>
    </row>
    <row r="148" spans="1:6" x14ac:dyDescent="0.25">
      <c r="A148" s="9">
        <v>124</v>
      </c>
      <c r="B148" s="10" t="s">
        <v>150</v>
      </c>
      <c r="C148" s="10" t="s">
        <v>158</v>
      </c>
      <c r="D148" s="12">
        <v>13.25</v>
      </c>
      <c r="E148" s="13">
        <v>56</v>
      </c>
      <c r="F148" s="13" t="str">
        <f t="shared" si="2"/>
        <v>R-124</v>
      </c>
    </row>
    <row r="149" spans="1:6" x14ac:dyDescent="0.25">
      <c r="A149" s="9">
        <v>125</v>
      </c>
      <c r="B149" s="10" t="s">
        <v>150</v>
      </c>
      <c r="C149" s="10" t="s">
        <v>159</v>
      </c>
      <c r="D149" s="12">
        <v>13.25</v>
      </c>
      <c r="E149" s="13">
        <v>47</v>
      </c>
      <c r="F149" s="13" t="str">
        <f t="shared" si="2"/>
        <v>R-125</v>
      </c>
    </row>
    <row r="150" spans="1:6" x14ac:dyDescent="0.25">
      <c r="A150" s="9">
        <v>126</v>
      </c>
      <c r="B150" s="10" t="s">
        <v>150</v>
      </c>
      <c r="C150" s="10" t="s">
        <v>160</v>
      </c>
      <c r="D150" s="12">
        <v>13.25</v>
      </c>
      <c r="E150" s="13">
        <v>20</v>
      </c>
      <c r="F150" s="13" t="str">
        <f t="shared" si="2"/>
        <v>R-126</v>
      </c>
    </row>
    <row r="151" spans="1:6" x14ac:dyDescent="0.25">
      <c r="A151" s="9">
        <v>127</v>
      </c>
      <c r="B151" s="10" t="s">
        <v>150</v>
      </c>
      <c r="C151" s="10" t="s">
        <v>135</v>
      </c>
      <c r="D151" s="12">
        <v>13.25</v>
      </c>
      <c r="E151" s="13">
        <v>15</v>
      </c>
      <c r="F151" s="13" t="str">
        <f t="shared" si="2"/>
        <v>R-127</v>
      </c>
    </row>
    <row r="152" spans="1:6" x14ac:dyDescent="0.25">
      <c r="A152" s="9">
        <v>128</v>
      </c>
      <c r="B152" s="10" t="s">
        <v>150</v>
      </c>
      <c r="C152" s="10" t="s">
        <v>161</v>
      </c>
      <c r="D152" s="12">
        <v>13.25</v>
      </c>
      <c r="E152" s="13">
        <v>66</v>
      </c>
      <c r="F152" s="13" t="str">
        <f t="shared" si="2"/>
        <v>R-128</v>
      </c>
    </row>
    <row r="153" spans="1:6" x14ac:dyDescent="0.25">
      <c r="A153" s="9">
        <v>129</v>
      </c>
      <c r="B153" s="10" t="s">
        <v>150</v>
      </c>
      <c r="C153" s="10" t="s">
        <v>162</v>
      </c>
      <c r="D153" s="12">
        <v>13.25</v>
      </c>
      <c r="E153" s="13">
        <v>35</v>
      </c>
      <c r="F153" s="13" t="str">
        <f t="shared" si="2"/>
        <v>R-129</v>
      </c>
    </row>
    <row r="154" spans="1:6" x14ac:dyDescent="0.25">
      <c r="A154" s="9">
        <v>130</v>
      </c>
      <c r="B154" s="10" t="s">
        <v>150</v>
      </c>
      <c r="C154" s="10" t="s">
        <v>163</v>
      </c>
      <c r="D154" s="12">
        <v>13.25</v>
      </c>
      <c r="E154" s="13">
        <v>28</v>
      </c>
      <c r="F154" s="13" t="str">
        <f t="shared" si="2"/>
        <v>R-130</v>
      </c>
    </row>
    <row r="155" spans="1:6" x14ac:dyDescent="0.25">
      <c r="A155" s="9">
        <v>201</v>
      </c>
      <c r="B155" s="10" t="s">
        <v>150</v>
      </c>
      <c r="C155" s="10" t="s">
        <v>164</v>
      </c>
      <c r="D155" s="12">
        <v>13.25</v>
      </c>
      <c r="E155" s="13">
        <v>4</v>
      </c>
      <c r="F155" s="13" t="str">
        <f t="shared" si="2"/>
        <v>R-201</v>
      </c>
    </row>
    <row r="156" spans="1:6" x14ac:dyDescent="0.25">
      <c r="A156" s="9">
        <v>202</v>
      </c>
      <c r="B156" s="10" t="s">
        <v>150</v>
      </c>
      <c r="C156" s="10" t="s">
        <v>165</v>
      </c>
      <c r="D156" s="12">
        <v>13.25</v>
      </c>
      <c r="E156" s="13">
        <v>1</v>
      </c>
      <c r="F156" s="13" t="str">
        <f t="shared" si="2"/>
        <v>R-202</v>
      </c>
    </row>
    <row r="157" spans="1:6" x14ac:dyDescent="0.25">
      <c r="A157" s="9">
        <v>190</v>
      </c>
      <c r="B157" s="10" t="s">
        <v>166</v>
      </c>
      <c r="C157" s="10" t="s">
        <v>167</v>
      </c>
      <c r="D157" s="12">
        <v>9.1</v>
      </c>
      <c r="E157" s="13">
        <v>99</v>
      </c>
      <c r="F157" s="13" t="str">
        <f t="shared" si="2"/>
        <v>L-190</v>
      </c>
    </row>
    <row r="158" spans="1:6" x14ac:dyDescent="0.25">
      <c r="A158" s="9">
        <v>191</v>
      </c>
      <c r="B158" s="10" t="s">
        <v>166</v>
      </c>
      <c r="C158" s="10" t="s">
        <v>168</v>
      </c>
      <c r="D158" s="12">
        <v>9.1</v>
      </c>
      <c r="E158" s="13">
        <v>65</v>
      </c>
      <c r="F158" s="13" t="str">
        <f t="shared" si="2"/>
        <v>L-191</v>
      </c>
    </row>
    <row r="159" spans="1:6" x14ac:dyDescent="0.25">
      <c r="A159" s="9">
        <v>192</v>
      </c>
      <c r="B159" s="10" t="s">
        <v>166</v>
      </c>
      <c r="C159" s="10" t="s">
        <v>169</v>
      </c>
      <c r="D159" s="12">
        <v>9.1</v>
      </c>
      <c r="E159" s="13">
        <v>38</v>
      </c>
      <c r="F159" s="13" t="str">
        <f t="shared" si="2"/>
        <v>L-192</v>
      </c>
    </row>
    <row r="160" spans="1:6" x14ac:dyDescent="0.25">
      <c r="A160" s="9">
        <v>193</v>
      </c>
      <c r="B160" s="10" t="s">
        <v>166</v>
      </c>
      <c r="C160" s="10" t="s">
        <v>170</v>
      </c>
      <c r="D160" s="12">
        <v>9.1</v>
      </c>
      <c r="E160" s="13">
        <v>60</v>
      </c>
      <c r="F160" s="13" t="str">
        <f t="shared" si="2"/>
        <v>L-193</v>
      </c>
    </row>
    <row r="161" spans="1:6" x14ac:dyDescent="0.25">
      <c r="A161" s="9">
        <v>186</v>
      </c>
      <c r="B161" s="10" t="s">
        <v>171</v>
      </c>
      <c r="C161" s="10" t="s">
        <v>172</v>
      </c>
      <c r="D161" s="12">
        <v>8.27</v>
      </c>
      <c r="E161" s="13">
        <v>2</v>
      </c>
      <c r="F161" s="13" t="str">
        <f t="shared" si="2"/>
        <v>L-186</v>
      </c>
    </row>
    <row r="162" spans="1:6" x14ac:dyDescent="0.25">
      <c r="A162" s="9">
        <v>100</v>
      </c>
      <c r="B162" s="10" t="s">
        <v>173</v>
      </c>
      <c r="C162" s="10" t="s">
        <v>174</v>
      </c>
      <c r="D162" s="12">
        <v>95.51</v>
      </c>
      <c r="E162" s="13">
        <v>4</v>
      </c>
      <c r="F162" s="13" t="str">
        <f t="shared" si="2"/>
        <v>C-100</v>
      </c>
    </row>
    <row r="163" spans="1:6" x14ac:dyDescent="0.25">
      <c r="A163" s="9">
        <v>101</v>
      </c>
      <c r="B163" s="10" t="s">
        <v>173</v>
      </c>
      <c r="C163" s="10" t="s">
        <v>175</v>
      </c>
      <c r="D163" s="12">
        <v>95.51</v>
      </c>
      <c r="E163" s="13">
        <v>9</v>
      </c>
      <c r="F163" s="13" t="str">
        <f t="shared" si="2"/>
        <v>C-101</v>
      </c>
    </row>
    <row r="164" spans="1:6" x14ac:dyDescent="0.25">
      <c r="A164" s="9">
        <v>102</v>
      </c>
      <c r="B164" s="10" t="s">
        <v>173</v>
      </c>
      <c r="C164" s="10" t="s">
        <v>176</v>
      </c>
      <c r="D164" s="12">
        <v>95.51</v>
      </c>
      <c r="E164" s="13">
        <v>65</v>
      </c>
      <c r="F164" s="13" t="str">
        <f t="shared" si="2"/>
        <v>C-102</v>
      </c>
    </row>
    <row r="165" spans="1:6" x14ac:dyDescent="0.25">
      <c r="A165" s="9">
        <v>103</v>
      </c>
      <c r="B165" s="10" t="s">
        <v>173</v>
      </c>
      <c r="C165" s="10" t="s">
        <v>177</v>
      </c>
      <c r="D165" s="12">
        <v>95.51</v>
      </c>
      <c r="E165" s="13">
        <v>45</v>
      </c>
      <c r="F165" s="13" t="str">
        <f t="shared" si="2"/>
        <v>C-103</v>
      </c>
    </row>
    <row r="166" spans="1:6" x14ac:dyDescent="0.25">
      <c r="A166" s="9">
        <v>104</v>
      </c>
      <c r="B166" s="10" t="s">
        <v>173</v>
      </c>
      <c r="C166" s="10" t="s">
        <v>178</v>
      </c>
      <c r="D166" s="12">
        <v>95.51</v>
      </c>
      <c r="E166" s="13">
        <v>147</v>
      </c>
      <c r="F166" s="13" t="str">
        <f t="shared" si="2"/>
        <v>C-104</v>
      </c>
    </row>
    <row r="167" spans="1:6" x14ac:dyDescent="0.25">
      <c r="A167" s="9">
        <v>105</v>
      </c>
      <c r="B167" s="10" t="s">
        <v>173</v>
      </c>
      <c r="C167" s="10" t="s">
        <v>179</v>
      </c>
      <c r="D167" s="12">
        <v>95.51</v>
      </c>
      <c r="E167" s="13">
        <v>25</v>
      </c>
      <c r="F167" s="13" t="str">
        <f t="shared" si="2"/>
        <v>C-105</v>
      </c>
    </row>
    <row r="168" spans="1:6" x14ac:dyDescent="0.25">
      <c r="A168" s="9">
        <v>106</v>
      </c>
      <c r="B168" s="10" t="s">
        <v>173</v>
      </c>
      <c r="C168" s="10" t="s">
        <v>180</v>
      </c>
      <c r="D168" s="12">
        <v>95.51</v>
      </c>
      <c r="E168" s="13">
        <v>35</v>
      </c>
      <c r="F168" s="13" t="str">
        <f t="shared" si="2"/>
        <v>C-106</v>
      </c>
    </row>
    <row r="169" spans="1:6" x14ac:dyDescent="0.25">
      <c r="A169" s="14">
        <v>13127</v>
      </c>
      <c r="B169" s="18" t="s">
        <v>181</v>
      </c>
      <c r="C169" s="18" t="s">
        <v>182</v>
      </c>
      <c r="D169" s="15">
        <v>3.336120401337793</v>
      </c>
      <c r="E169" s="13">
        <v>36</v>
      </c>
      <c r="F169" s="13" t="str">
        <f t="shared" si="2"/>
        <v>C-13127</v>
      </c>
    </row>
    <row r="170" spans="1:6" x14ac:dyDescent="0.25">
      <c r="A170" s="14">
        <v>9819</v>
      </c>
      <c r="B170" s="18" t="s">
        <v>181</v>
      </c>
      <c r="C170" s="18" t="s">
        <v>183</v>
      </c>
      <c r="D170" s="15">
        <v>6.2290969899665551</v>
      </c>
      <c r="E170" s="13">
        <v>5</v>
      </c>
      <c r="F170" s="13" t="str">
        <f t="shared" si="2"/>
        <v>C-9819</v>
      </c>
    </row>
    <row r="171" spans="1:6" x14ac:dyDescent="0.25">
      <c r="A171" s="14">
        <v>17122</v>
      </c>
      <c r="B171" s="18" t="s">
        <v>181</v>
      </c>
      <c r="C171" s="18" t="s">
        <v>184</v>
      </c>
      <c r="D171" s="15">
        <v>4.83</v>
      </c>
      <c r="E171" s="13">
        <v>85</v>
      </c>
      <c r="F171" s="13" t="str">
        <f t="shared" si="2"/>
        <v>C-17122</v>
      </c>
    </row>
    <row r="172" spans="1:6" x14ac:dyDescent="0.25">
      <c r="A172" s="14">
        <v>17131</v>
      </c>
      <c r="B172" s="18" t="s">
        <v>181</v>
      </c>
      <c r="C172" s="18" t="s">
        <v>185</v>
      </c>
      <c r="D172" s="15">
        <v>4.18</v>
      </c>
      <c r="E172" s="13">
        <v>3</v>
      </c>
      <c r="F172" s="13" t="str">
        <f t="shared" si="2"/>
        <v>C-17131</v>
      </c>
    </row>
    <row r="173" spans="1:6" x14ac:dyDescent="0.25">
      <c r="A173" s="20">
        <v>19500</v>
      </c>
      <c r="B173" s="21" t="s">
        <v>181</v>
      </c>
      <c r="C173" s="21" t="s">
        <v>186</v>
      </c>
      <c r="D173" s="15">
        <v>0.45150501672240806</v>
      </c>
      <c r="E173" s="13">
        <v>99</v>
      </c>
      <c r="F173" s="13" t="str">
        <f t="shared" si="2"/>
        <v>C-19500</v>
      </c>
    </row>
    <row r="174" spans="1:6" x14ac:dyDescent="0.25">
      <c r="A174" s="20">
        <v>19550</v>
      </c>
      <c r="B174" s="21" t="s">
        <v>181</v>
      </c>
      <c r="C174" s="21" t="s">
        <v>187</v>
      </c>
      <c r="D174" s="15">
        <v>20.88628762541806</v>
      </c>
      <c r="E174" s="13">
        <v>6</v>
      </c>
      <c r="F174" s="13" t="str">
        <f t="shared" si="2"/>
        <v>C-19550</v>
      </c>
    </row>
    <row r="175" spans="1:6" x14ac:dyDescent="0.25">
      <c r="A175" s="20">
        <v>19400</v>
      </c>
      <c r="B175" s="21" t="s">
        <v>181</v>
      </c>
      <c r="C175" s="21" t="s">
        <v>188</v>
      </c>
      <c r="D175" s="15">
        <v>0.66889632107023422</v>
      </c>
      <c r="E175" s="13">
        <v>4</v>
      </c>
      <c r="F175" s="13" t="str">
        <f t="shared" si="2"/>
        <v>C-19400</v>
      </c>
    </row>
    <row r="176" spans="1:6" x14ac:dyDescent="0.25">
      <c r="A176" s="20">
        <v>19450</v>
      </c>
      <c r="B176" s="21" t="s">
        <v>181</v>
      </c>
      <c r="C176" s="21" t="s">
        <v>189</v>
      </c>
      <c r="D176" s="15">
        <v>30.928093645484953</v>
      </c>
      <c r="E176" s="13">
        <v>14</v>
      </c>
      <c r="F176" s="13" t="str">
        <f t="shared" si="2"/>
        <v>C-19450</v>
      </c>
    </row>
    <row r="177" spans="1:6" x14ac:dyDescent="0.25">
      <c r="A177" s="20">
        <v>19426</v>
      </c>
      <c r="B177" s="18" t="s">
        <v>181</v>
      </c>
      <c r="C177" s="18" t="s">
        <v>190</v>
      </c>
      <c r="D177" s="15">
        <v>7.5167224080267561</v>
      </c>
      <c r="E177" s="13">
        <v>55</v>
      </c>
      <c r="F177" s="13" t="str">
        <f t="shared" si="2"/>
        <v>C-19426</v>
      </c>
    </row>
    <row r="178" spans="1:6" x14ac:dyDescent="0.25">
      <c r="A178" s="14">
        <v>18427</v>
      </c>
      <c r="B178" s="18" t="s">
        <v>181</v>
      </c>
      <c r="C178" s="18" t="s">
        <v>191</v>
      </c>
      <c r="D178" s="15">
        <v>7.5167224080267561</v>
      </c>
      <c r="E178" s="13">
        <v>56</v>
      </c>
      <c r="F178" s="13" t="str">
        <f t="shared" si="2"/>
        <v>C-18427</v>
      </c>
    </row>
    <row r="179" spans="1:6" x14ac:dyDescent="0.25">
      <c r="A179" s="14">
        <v>12113</v>
      </c>
      <c r="B179" s="18" t="s">
        <v>181</v>
      </c>
      <c r="C179" s="18" t="s">
        <v>192</v>
      </c>
      <c r="D179" s="15">
        <v>1.9983277591973245</v>
      </c>
      <c r="E179" s="13">
        <v>47</v>
      </c>
      <c r="F179" s="13" t="str">
        <f t="shared" si="2"/>
        <v>C-12113</v>
      </c>
    </row>
    <row r="180" spans="1:6" x14ac:dyDescent="0.25">
      <c r="A180" s="14">
        <v>12117</v>
      </c>
      <c r="B180" s="18" t="s">
        <v>181</v>
      </c>
      <c r="C180" s="18" t="s">
        <v>193</v>
      </c>
      <c r="D180" s="15">
        <v>1.3294314381270904</v>
      </c>
      <c r="E180" s="13">
        <v>20</v>
      </c>
      <c r="F180" s="13" t="str">
        <f t="shared" si="2"/>
        <v>C-12117</v>
      </c>
    </row>
    <row r="181" spans="1:6" x14ac:dyDescent="0.25">
      <c r="A181" s="14">
        <v>12114</v>
      </c>
      <c r="B181" s="18" t="s">
        <v>181</v>
      </c>
      <c r="C181" s="18" t="s">
        <v>194</v>
      </c>
      <c r="D181" s="15">
        <v>11.906354515050168</v>
      </c>
      <c r="E181" s="13">
        <v>15</v>
      </c>
      <c r="F181" s="13" t="str">
        <f t="shared" si="2"/>
        <v>C-12114</v>
      </c>
    </row>
    <row r="182" spans="1:6" x14ac:dyDescent="0.25">
      <c r="A182" s="14">
        <v>12115</v>
      </c>
      <c r="B182" s="18" t="s">
        <v>181</v>
      </c>
      <c r="C182" s="18" t="s">
        <v>195</v>
      </c>
      <c r="D182" s="15">
        <v>2.8010033444816056</v>
      </c>
      <c r="E182" s="13">
        <v>66</v>
      </c>
      <c r="F182" s="13" t="str">
        <f t="shared" si="2"/>
        <v>C-12115</v>
      </c>
    </row>
    <row r="183" spans="1:6" x14ac:dyDescent="0.25">
      <c r="A183" s="14">
        <v>12118</v>
      </c>
      <c r="B183" s="18" t="s">
        <v>181</v>
      </c>
      <c r="C183" s="18" t="s">
        <v>196</v>
      </c>
      <c r="D183" s="15">
        <v>13.235785953177258</v>
      </c>
      <c r="E183" s="13">
        <v>35</v>
      </c>
      <c r="F183" s="13" t="str">
        <f t="shared" si="2"/>
        <v>C-12118</v>
      </c>
    </row>
    <row r="184" spans="1:6" x14ac:dyDescent="0.25">
      <c r="A184" s="14">
        <v>18420</v>
      </c>
      <c r="B184" s="18" t="s">
        <v>181</v>
      </c>
      <c r="C184" s="18" t="s">
        <v>197</v>
      </c>
      <c r="D184" s="15">
        <v>0.47658862876254177</v>
      </c>
      <c r="E184" s="13">
        <v>28</v>
      </c>
      <c r="F184" s="13" t="str">
        <f t="shared" si="2"/>
        <v>C-18420</v>
      </c>
    </row>
    <row r="185" spans="1:6" ht="15.75" thickBot="1" x14ac:dyDescent="0.3">
      <c r="A185" s="22">
        <v>18421</v>
      </c>
      <c r="B185" s="23" t="s">
        <v>181</v>
      </c>
      <c r="C185" s="23" t="s">
        <v>198</v>
      </c>
      <c r="D185" s="24">
        <v>22.575250836120404</v>
      </c>
      <c r="E185" s="25">
        <v>4</v>
      </c>
      <c r="F185" s="25" t="str">
        <f t="shared" si="2"/>
        <v>C-18421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20" sqref="A20"/>
    </sheetView>
  </sheetViews>
  <sheetFormatPr baseColWidth="10" defaultRowHeight="15" x14ac:dyDescent="0.25"/>
  <cols>
    <col min="1" max="1" width="18.140625" customWidth="1"/>
    <col min="2" max="2" width="31.5703125" customWidth="1"/>
    <col min="3" max="4" width="20.7109375" customWidth="1"/>
  </cols>
  <sheetData>
    <row r="1" spans="1:2" x14ac:dyDescent="0.25">
      <c r="A1" s="36" t="s">
        <v>267</v>
      </c>
    </row>
    <row r="2" spans="1:2" x14ac:dyDescent="0.25">
      <c r="A2" s="36"/>
    </row>
    <row r="3" spans="1:2" x14ac:dyDescent="0.25">
      <c r="A3" s="36" t="s">
        <v>201</v>
      </c>
    </row>
    <row r="4" spans="1:2" ht="15.75" thickBot="1" x14ac:dyDescent="0.3">
      <c r="A4" s="36"/>
    </row>
    <row r="5" spans="1:2" ht="15.75" thickBot="1" x14ac:dyDescent="0.3">
      <c r="A5" s="36"/>
      <c r="B5" s="27">
        <f>MIN(Produits!E2:E185)</f>
        <v>1</v>
      </c>
    </row>
    <row r="6" spans="1:2" x14ac:dyDescent="0.25">
      <c r="A6" s="36"/>
    </row>
    <row r="7" spans="1:2" x14ac:dyDescent="0.25">
      <c r="A7" s="36" t="s">
        <v>278</v>
      </c>
    </row>
    <row r="8" spans="1:2" ht="15.75" thickBot="1" x14ac:dyDescent="0.3">
      <c r="A8" s="36"/>
    </row>
    <row r="9" spans="1:2" ht="15.75" thickBot="1" x14ac:dyDescent="0.3">
      <c r="A9" s="36"/>
      <c r="B9" s="27">
        <f>COUNTIF(Produits!D2:D185,"&gt;=100")</f>
        <v>5</v>
      </c>
    </row>
    <row r="10" spans="1:2" x14ac:dyDescent="0.25">
      <c r="A10" s="36"/>
    </row>
    <row r="11" spans="1:2" x14ac:dyDescent="0.25">
      <c r="A11" s="36" t="s">
        <v>279</v>
      </c>
    </row>
    <row r="12" spans="1:2" ht="15.75" thickBot="1" x14ac:dyDescent="0.3">
      <c r="A12" s="36"/>
    </row>
    <row r="13" spans="1:2" ht="15.75" thickBot="1" x14ac:dyDescent="0.3">
      <c r="A13" s="36"/>
      <c r="B13" s="27">
        <f>COUNTIFS(Produits!B2:B185,"divers",Produits!D2:D185,"&gt;=100")</f>
        <v>5</v>
      </c>
    </row>
    <row r="14" spans="1:2" x14ac:dyDescent="0.25">
      <c r="A14" s="36"/>
    </row>
    <row r="15" spans="1:2" x14ac:dyDescent="0.25">
      <c r="A15" s="36" t="s">
        <v>280</v>
      </c>
    </row>
    <row r="16" spans="1:2" ht="15.75" thickBot="1" x14ac:dyDescent="0.3">
      <c r="A16" s="36"/>
    </row>
    <row r="17" spans="1:4" ht="15.75" thickBot="1" x14ac:dyDescent="0.3">
      <c r="A17" s="36" t="s">
        <v>28</v>
      </c>
      <c r="B17" s="27">
        <f>VLOOKUP(Produits2!A17,Produits!C2:E185,2,FALSE)</f>
        <v>75</v>
      </c>
    </row>
    <row r="19" spans="1:4" x14ac:dyDescent="0.25">
      <c r="A19" s="36" t="s">
        <v>284</v>
      </c>
    </row>
    <row r="20" spans="1:4" x14ac:dyDescent="0.25">
      <c r="A20" s="36"/>
    </row>
    <row r="21" spans="1:4" x14ac:dyDescent="0.25">
      <c r="A21" s="36"/>
      <c r="C21" s="32" t="s">
        <v>277</v>
      </c>
      <c r="D21" s="32" t="s">
        <v>281</v>
      </c>
    </row>
    <row r="22" spans="1:4" x14ac:dyDescent="0.25">
      <c r="A22" s="36"/>
      <c r="B22" s="28" t="s">
        <v>5</v>
      </c>
      <c r="C22" s="29">
        <f>COUNTIF(Produits!$B$2:$B$185,B22)</f>
        <v>74</v>
      </c>
      <c r="D22" s="38">
        <f>AVERAGEIF(Produits!$B$2:$B$185,B22,Produits!$D$2:$D$185)</f>
        <v>34.250082874343548</v>
      </c>
    </row>
    <row r="23" spans="1:4" x14ac:dyDescent="0.25">
      <c r="A23" s="36"/>
      <c r="B23" s="10" t="s">
        <v>80</v>
      </c>
      <c r="C23" s="13">
        <f>COUNTIF(Produits!$B$2:$B$185,B23)</f>
        <v>13</v>
      </c>
      <c r="D23" s="39">
        <f>AVERAGEIF(Produits!$B$2:$B$185,B23,Produits!$D$2:$D$185)</f>
        <v>22.25</v>
      </c>
    </row>
    <row r="24" spans="1:4" x14ac:dyDescent="0.25">
      <c r="A24" s="36"/>
      <c r="B24" s="10" t="s">
        <v>98</v>
      </c>
      <c r="C24" s="13">
        <f>COUNTIF(Produits!$B$2:$B$185,B24)</f>
        <v>11</v>
      </c>
      <c r="D24" s="39">
        <f>AVERAGEIF(Produits!$B$2:$B$185,B24,Produits!$D$2:$D$185)</f>
        <v>14.080000000000002</v>
      </c>
    </row>
    <row r="25" spans="1:4" x14ac:dyDescent="0.25">
      <c r="A25" s="36"/>
      <c r="B25" s="10" t="s">
        <v>110</v>
      </c>
      <c r="C25" s="13">
        <f>COUNTIF(Produits!$B$2:$B$185,B25)</f>
        <v>4</v>
      </c>
      <c r="D25" s="39">
        <f>AVERAGEIF(Produits!$B$2:$B$185,B25,Produits!$D$2:$D$185)</f>
        <v>9.1</v>
      </c>
    </row>
    <row r="26" spans="1:4" x14ac:dyDescent="0.25">
      <c r="A26" s="36"/>
      <c r="B26" s="10" t="s">
        <v>115</v>
      </c>
      <c r="C26" s="13">
        <f>COUNTIF(Produits!$B$2:$B$185,B26)</f>
        <v>26</v>
      </c>
      <c r="D26" s="39">
        <f>AVERAGEIF(Produits!$B$2:$B$185,B26,Produits!$D$2:$D$185)</f>
        <v>11.286153846153848</v>
      </c>
    </row>
    <row r="27" spans="1:4" x14ac:dyDescent="0.25">
      <c r="A27" s="36"/>
      <c r="B27" s="10" t="s">
        <v>140</v>
      </c>
      <c r="C27" s="13">
        <f>COUNTIF(Produits!$B$2:$B$185,B27)</f>
        <v>3</v>
      </c>
      <c r="D27" s="39">
        <f>AVERAGEIF(Produits!$B$2:$B$185,B27,Produits!$D$2:$D$185)</f>
        <v>13.25</v>
      </c>
    </row>
    <row r="28" spans="1:4" x14ac:dyDescent="0.25">
      <c r="A28" s="36"/>
      <c r="B28" s="10" t="s">
        <v>144</v>
      </c>
      <c r="C28" s="13">
        <f>COUNTIF(Produits!$B$2:$B$185,B28)</f>
        <v>5</v>
      </c>
      <c r="D28" s="39">
        <f>AVERAGEIF(Produits!$B$2:$B$185,B28,Produits!$D$2:$D$185)</f>
        <v>9.1</v>
      </c>
    </row>
    <row r="29" spans="1:4" x14ac:dyDescent="0.25">
      <c r="A29" s="36"/>
      <c r="B29" s="10" t="s">
        <v>150</v>
      </c>
      <c r="C29" s="13">
        <f>COUNTIF(Produits!$B$2:$B$185,B29)</f>
        <v>16</v>
      </c>
      <c r="D29" s="39">
        <f>AVERAGEIF(Produits!$B$2:$B$185,B29,Produits!$D$2:$D$185)</f>
        <v>13.25</v>
      </c>
    </row>
    <row r="30" spans="1:4" x14ac:dyDescent="0.25">
      <c r="A30" s="36"/>
      <c r="B30" s="10" t="s">
        <v>166</v>
      </c>
      <c r="C30" s="13">
        <f>COUNTIF(Produits!$B$2:$B$185,B30)</f>
        <v>4</v>
      </c>
      <c r="D30" s="39">
        <f>AVERAGEIF(Produits!$B$2:$B$185,B30,Produits!$D$2:$D$185)</f>
        <v>9.1</v>
      </c>
    </row>
    <row r="31" spans="1:4" x14ac:dyDescent="0.25">
      <c r="A31" s="36"/>
      <c r="B31" s="10" t="s">
        <v>171</v>
      </c>
      <c r="C31" s="13">
        <f>COUNTIF(Produits!$B$2:$B$185,B31)</f>
        <v>1</v>
      </c>
      <c r="D31" s="39">
        <f>AVERAGEIF(Produits!$B$2:$B$185,B31,Produits!$D$2:$D$185)</f>
        <v>8.27</v>
      </c>
    </row>
    <row r="32" spans="1:4" x14ac:dyDescent="0.25">
      <c r="A32" s="36"/>
      <c r="B32" s="10" t="s">
        <v>173</v>
      </c>
      <c r="C32" s="13">
        <f>COUNTIF(Produits!$B$2:$B$185,B32)</f>
        <v>7</v>
      </c>
      <c r="D32" s="39">
        <f>AVERAGEIF(Produits!$B$2:$B$185,B32,Produits!$D$2:$D$185)</f>
        <v>95.51</v>
      </c>
    </row>
    <row r="33" spans="1:4" x14ac:dyDescent="0.25">
      <c r="A33" s="36"/>
      <c r="B33" s="30" t="s">
        <v>181</v>
      </c>
      <c r="C33" s="31">
        <f>COUNTIF(Produits!$B$2:$B$185,B33)</f>
        <v>17</v>
      </c>
      <c r="D33" s="40">
        <f>AVERAGEIF(Produits!$B$2:$B$185,B33,Produits!$D$2:$D$185)</f>
        <v>8.2862463112335227</v>
      </c>
    </row>
    <row r="34" spans="1:4" x14ac:dyDescent="0.25">
      <c r="A34" s="36"/>
    </row>
    <row r="35" spans="1:4" x14ac:dyDescent="0.25">
      <c r="A35" s="36" t="s">
        <v>282</v>
      </c>
    </row>
    <row r="36" spans="1:4" x14ac:dyDescent="0.25">
      <c r="A36" s="36" t="s">
        <v>199</v>
      </c>
    </row>
    <row r="37" spans="1:4" x14ac:dyDescent="0.25">
      <c r="A37" s="3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Joueurs</vt:lpstr>
      <vt:lpstr>FormatConditionnel</vt:lpstr>
      <vt:lpstr>Produits</vt:lpstr>
      <vt:lpstr>Produits2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ieps</cp:lastModifiedBy>
  <dcterms:created xsi:type="dcterms:W3CDTF">2010-10-24T14:43:13Z</dcterms:created>
  <dcterms:modified xsi:type="dcterms:W3CDTF">2012-11-21T08:34:49Z</dcterms:modified>
</cp:coreProperties>
</file>