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6825" activeTab="0"/>
  </bookViews>
  <sheets>
    <sheet name="Applic1" sheetId="1" r:id="rId1"/>
    <sheet name="Applic1-corrigé" sheetId="2" r:id="rId2"/>
    <sheet name="Applic2" sheetId="3" r:id="rId3"/>
    <sheet name="Applic2-corrigé" sheetId="4" r:id="rId4"/>
    <sheet name="Applic3" sheetId="5" r:id="rId5"/>
    <sheet name="Applic3-corrigé" sheetId="6" r:id="rId6"/>
    <sheet name="Applic4" sheetId="7" r:id="rId7"/>
    <sheet name="Applic4-corrigé" sheetId="8" r:id="rId8"/>
  </sheets>
  <externalReferences>
    <externalReference r:id="rId11"/>
    <externalReference r:id="rId12"/>
  </externalReferences>
  <definedNames>
    <definedName name="avis_chambre">'[1]Données'!$A$34:$A$38</definedName>
    <definedName name="décisionPO">'[1]Données'!$A$41:$A$45</definedName>
    <definedName name="Gestionnaire">'[2]Listes'!$G$2:$G$5</definedName>
    <definedName name="NatureSuspensionDéf">'[2]Listes'!$F$2:$F$4</definedName>
    <definedName name="NatureSuspensionTemp">'[2]Listes'!$E$2:$E$3</definedName>
    <definedName name="niveau">'[1]Données'!$A$7:$A$9</definedName>
    <definedName name="NiveauEnseignement">'[2]Listes'!$C$2:$C$4</definedName>
    <definedName name="peine">'[1]Données'!$A$22:$A$31</definedName>
    <definedName name="reseau">'[1]Données'!$A$2:$A$4</definedName>
    <definedName name="Réseau">'[2]Listes'!$B$2:$B$4</definedName>
    <definedName name="TemporaireDéfinitif">'[2]Listes'!$A$2:$A$3</definedName>
    <definedName name="type">'[1]Données'!$A$14:$A$19</definedName>
    <definedName name="TypeEnseignement">'[2]Listes'!$D$2:$D$6</definedName>
  </definedNames>
  <calcPr fullCalcOnLoad="1"/>
</workbook>
</file>

<file path=xl/comments8.xml><?xml version="1.0" encoding="utf-8"?>
<comments xmlns="http://schemas.openxmlformats.org/spreadsheetml/2006/main">
  <authors>
    <author>Windows User</author>
  </authors>
  <commentList>
    <comment ref="E18" authorId="0">
      <text>
        <r>
          <rPr>
            <b/>
            <sz val="9"/>
            <rFont val="Tahoma"/>
            <family val="2"/>
          </rPr>
          <t>Format [h]:mm</t>
        </r>
      </text>
    </comment>
    <comment ref="G18" authorId="0">
      <text>
        <r>
          <rPr>
            <b/>
            <sz val="9"/>
            <rFont val="Tahoma"/>
            <family val="2"/>
          </rPr>
          <t>Même valeur au format standard = nombre de jour de travail</t>
        </r>
      </text>
    </comment>
    <comment ref="E22" authorId="0">
      <text>
        <r>
          <rPr>
            <b/>
            <sz val="9"/>
            <rFont val="Tahoma"/>
            <family val="2"/>
          </rPr>
          <t>Le temps en heures est multiplié par 24 (nombre d'heures dans 1 jour)</t>
        </r>
      </text>
    </comment>
  </commentList>
</comments>
</file>

<file path=xl/sharedStrings.xml><?xml version="1.0" encoding="utf-8"?>
<sst xmlns="http://schemas.openxmlformats.org/spreadsheetml/2006/main" count="103" uniqueCount="54">
  <si>
    <t>Date</t>
  </si>
  <si>
    <t>Arrivée</t>
  </si>
  <si>
    <t>Départ</t>
  </si>
  <si>
    <t>Total</t>
  </si>
  <si>
    <t>Tarif / heure</t>
  </si>
  <si>
    <t>Total gains</t>
  </si>
  <si>
    <t>Format des dates</t>
  </si>
  <si>
    <t>En colonne G, mettre la date au format 'Date longue'</t>
  </si>
  <si>
    <t>En colonne H, mettre la date au format 'Standard'</t>
  </si>
  <si>
    <t>En colonne I, faire apparaître le jour qui correspond à la date</t>
  </si>
  <si>
    <t>En colonne J, faire apparaître la date sous la forme 'mardi, le 13 mai'</t>
  </si>
  <si>
    <t>Format :</t>
  </si>
  <si>
    <t>Date longue</t>
  </si>
  <si>
    <t>Standard</t>
  </si>
  <si>
    <t>jjjj</t>
  </si>
  <si>
    <t>Faire apparaître en rouge les dates de l'année 2014</t>
  </si>
  <si>
    <t>Mise en forme conditionnelle</t>
  </si>
  <si>
    <t>Faire apparaître avec un fond grisé les jours du weekend</t>
  </si>
  <si>
    <t>Date d'emballage</t>
  </si>
  <si>
    <t>Produits</t>
  </si>
  <si>
    <t>Produit1</t>
  </si>
  <si>
    <t>Produit2</t>
  </si>
  <si>
    <t>Produit3</t>
  </si>
  <si>
    <t>Produit4</t>
  </si>
  <si>
    <t>Produit5</t>
  </si>
  <si>
    <t>Date de péremption</t>
  </si>
  <si>
    <t>Faire apparaître en rouge les lignes pour lesquelles la date actuelle dépasse la date de péremption</t>
  </si>
  <si>
    <t>Noms</t>
  </si>
  <si>
    <t>Alfred</t>
  </si>
  <si>
    <t>Ben</t>
  </si>
  <si>
    <t>Caroline</t>
  </si>
  <si>
    <t>Édouard</t>
  </si>
  <si>
    <t>Mois de naissance</t>
  </si>
  <si>
    <t>Jour / Mois de naissance</t>
  </si>
  <si>
    <t>Age (jours)</t>
  </si>
  <si>
    <t>Age (années)</t>
  </si>
  <si>
    <t>Date de naissance</t>
  </si>
  <si>
    <t>Jour de naissance (format)</t>
  </si>
  <si>
    <t>Fabio</t>
  </si>
  <si>
    <t>Dans la colonne 'Date de naissance', reprendre les jours, mois et années de façon à avoir la date de naissance</t>
  </si>
  <si>
    <t>Dans la colonne 'Age (jours)', calculer le nombre de jours de chaque personne</t>
  </si>
  <si>
    <t>Dans la colonne 'Age (années)', calculer le nombre d'années de chaque personne</t>
  </si>
  <si>
    <t>Dans la colonne 'Jour de naissance (format)', reprendre la date de naissance et la formater de façon à afficher le jour de naissance</t>
  </si>
  <si>
    <t>Calculs sur les dates</t>
  </si>
  <si>
    <t>Calculer la date de péremption (3 mois après la date d'emballage)</t>
  </si>
  <si>
    <t>Calcul sur les heures</t>
  </si>
  <si>
    <t>Jour</t>
  </si>
  <si>
    <t>Total semaine</t>
  </si>
  <si>
    <t>Calcul des prestations d'un employé :</t>
  </si>
  <si>
    <t>- Dans la colonne 'Total', calculer les heures qu'à prestées l'employé chaque jour</t>
  </si>
  <si>
    <t>- Dans la colonne jour, reprendre la date et afficher le jour qui correspond</t>
  </si>
  <si>
    <t>- Calculer le total de la semaine</t>
  </si>
  <si>
    <t>- En sachant que l'employé est rémunéré 15€/heure, calculer le total de ses gains</t>
  </si>
  <si>
    <t>jjjj", le "jj mmmm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</si>
</sst>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0&quot; mois&quot;"/>
    <numFmt numFmtId="183" formatCode="00&quot; ans&quot;"/>
    <numFmt numFmtId="184" formatCode="0&quot; ans&quot;"/>
    <numFmt numFmtId="185" formatCode="00&quot; jours&quot;"/>
    <numFmt numFmtId="186" formatCode="00&quot; an&quot;"/>
    <numFmt numFmtId="187" formatCode="00&quot; jour&quot;"/>
    <numFmt numFmtId="188" formatCode="00&quot; semaine&quot;"/>
    <numFmt numFmtId="189" formatCode="00&quot; semaines&quot;"/>
    <numFmt numFmtId="190" formatCode="0&quot; semaine&quot;"/>
    <numFmt numFmtId="191" formatCode="0&quot; an&quot;"/>
    <numFmt numFmtId="192" formatCode="0\ &quot;semaines&quot;"/>
    <numFmt numFmtId="193" formatCode="d/mm/yyyy;@"/>
    <numFmt numFmtId="194" formatCode="[$-80C]dddd\ d\ mmmm\ yyyy"/>
    <numFmt numFmtId="195" formatCode="mmm\-yyyy"/>
    <numFmt numFmtId="196" formatCode="[h]:mm"/>
    <numFmt numFmtId="197" formatCode="[$-F800]dddd\,\ mmmm\ dd\,\ yyyy"/>
    <numFmt numFmtId="198" formatCode="dddd"/>
    <numFmt numFmtId="199" formatCode="dddd&quot;, le &quot;dd\ mmmm"/>
    <numFmt numFmtId="200" formatCode="dddd\ dd\ mmmm"/>
    <numFmt numFmtId="201" formatCode="dd/mm/yyyy"/>
    <numFmt numFmtId="202" formatCode="_-* #,##0.00\ [$€-40C]_-;\-* #,##0.00\ [$€-40C]_-;_-* &quot;-&quot;??\ [$€-40C]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02" fontId="0" fillId="0" borderId="0" xfId="48" applyNumberFormat="1" applyFont="1" applyAlignment="1">
      <alignment/>
    </xf>
    <xf numFmtId="202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9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C00000"/>
      </font>
      <fill>
        <patternFill>
          <bgColor theme="5" tint="0.79997998476028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8</xdr:col>
      <xdr:colOff>638175</xdr:colOff>
      <xdr:row>31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0"/>
          <a:ext cx="55626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18</xdr:col>
      <xdr:colOff>476250</xdr:colOff>
      <xdr:row>27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619250"/>
          <a:ext cx="6572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152400</xdr:rowOff>
    </xdr:from>
    <xdr:to>
      <xdr:col>12</xdr:col>
      <xdr:colOff>9525</xdr:colOff>
      <xdr:row>13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51994"/>
        <a:stretch>
          <a:fillRect/>
        </a:stretch>
      </xdr:blipFill>
      <xdr:spPr>
        <a:xfrm>
          <a:off x="4914900" y="800100"/>
          <a:ext cx="7962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G%20Statuts\DOSSIERS%20DISCIPLINAIRES%20&amp;%20RECOURS\Recours%20et%20dossiers%20disciplinai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G%20Statuts\DOSSIERS%20DISCIPLINAIRES%20&amp;%20RECOURS\Suspensions%20pr&#233;ven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odage"/>
      <sheetName val="Données"/>
    </sheetNames>
    <sheetDataSet>
      <sheetData sheetId="1">
        <row r="2">
          <cell r="A2" t="str">
            <v>libre confessionnel</v>
          </cell>
        </row>
        <row r="3">
          <cell r="A3" t="str">
            <v>libre non confessionnel</v>
          </cell>
        </row>
        <row r="4">
          <cell r="A4" t="str">
            <v>officiel</v>
          </cell>
        </row>
        <row r="7">
          <cell r="A7" t="str">
            <v>fondamental</v>
          </cell>
        </row>
        <row r="8">
          <cell r="A8" t="str">
            <v>secondaire</v>
          </cell>
        </row>
        <row r="9">
          <cell r="A9" t="str">
            <v>supérieur non universitaire</v>
          </cell>
        </row>
        <row r="14">
          <cell r="A14" t="str">
            <v>artistique à horaire réduit</v>
          </cell>
        </row>
        <row r="15">
          <cell r="A15" t="str">
            <v>CEFA</v>
          </cell>
        </row>
        <row r="16">
          <cell r="A16" t="str">
            <v>CPMS</v>
          </cell>
        </row>
        <row r="17">
          <cell r="A17" t="str">
            <v>ordinaire</v>
          </cell>
        </row>
        <row r="18">
          <cell r="A18" t="str">
            <v>promotion sociale</v>
          </cell>
        </row>
        <row r="19">
          <cell r="A19" t="str">
            <v>spécial</v>
          </cell>
        </row>
        <row r="22">
          <cell r="A22" t="str">
            <v>Rappel à l'ordre</v>
          </cell>
        </row>
        <row r="23">
          <cell r="A23" t="str">
            <v>Blâme</v>
          </cell>
        </row>
        <row r="24">
          <cell r="A24" t="str">
            <v>Retenue sur traitement</v>
          </cell>
        </row>
        <row r="25">
          <cell r="A25" t="str">
            <v>Suspension par mesure disciplinaire</v>
          </cell>
        </row>
        <row r="26">
          <cell r="A26" t="str">
            <v>Mise en disponibilité par mesure disciplinaire</v>
          </cell>
        </row>
        <row r="27">
          <cell r="A27" t="str">
            <v>Rétrogradation</v>
          </cell>
        </row>
        <row r="28">
          <cell r="A28" t="str">
            <v>Démission d'office</v>
          </cell>
        </row>
        <row r="29">
          <cell r="A29" t="str">
            <v>Révocation</v>
          </cell>
        </row>
        <row r="30">
          <cell r="A30" t="str">
            <v>Licenciement pour faute grave</v>
          </cell>
        </row>
        <row r="31">
          <cell r="A31" t="str">
            <v>Rappel à l'ordre ou blâme</v>
          </cell>
        </row>
        <row r="34">
          <cell r="A34" t="str">
            <v>Accord avec le PO</v>
          </cell>
        </row>
        <row r="35">
          <cell r="A35" t="str">
            <v>Réduction de la peine</v>
          </cell>
        </row>
        <row r="36">
          <cell r="A36" t="str">
            <v>Peine non justifiée</v>
          </cell>
        </row>
        <row r="37">
          <cell r="A37" t="str">
            <v>Licenciement non justifié</v>
          </cell>
        </row>
        <row r="38">
          <cell r="A38" t="str">
            <v>Rapport non justifié</v>
          </cell>
        </row>
        <row r="41">
          <cell r="A41" t="str">
            <v>Suit l'accord de la Chambre</v>
          </cell>
        </row>
        <row r="42">
          <cell r="A42" t="str">
            <v>Suit l'avis modificatif de la Chambre</v>
          </cell>
        </row>
        <row r="43">
          <cell r="A43" t="str">
            <v>Maintient sa décision initiale</v>
          </cell>
        </row>
        <row r="44">
          <cell r="A44" t="str">
            <v>Modifie sa décision initiale</v>
          </cell>
        </row>
        <row r="45">
          <cell r="A45" t="str">
            <v>Abandonne la procédure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sp prév"/>
      <sheetName val="Listes"/>
    </sheetNames>
    <sheetDataSet>
      <sheetData sheetId="1">
        <row r="2">
          <cell r="A2" t="str">
            <v>Temporaire</v>
          </cell>
          <cell r="B2" t="str">
            <v>OS</v>
          </cell>
          <cell r="C2" t="str">
            <v>Fondamental</v>
          </cell>
          <cell r="D2" t="str">
            <v>Ordinaire</v>
          </cell>
          <cell r="E2" t="str">
            <v>Incompatibilité</v>
          </cell>
          <cell r="F2" t="str">
            <v>Disciplinaire</v>
          </cell>
          <cell r="G2" t="str">
            <v>JM</v>
          </cell>
        </row>
        <row r="3">
          <cell r="A3" t="str">
            <v>Définitif</v>
          </cell>
          <cell r="B3" t="str">
            <v>LC</v>
          </cell>
          <cell r="C3" t="str">
            <v>Secondaire</v>
          </cell>
          <cell r="D3" t="str">
            <v>Spécialisé</v>
          </cell>
          <cell r="E3" t="str">
            <v>Pénale</v>
          </cell>
          <cell r="F3" t="str">
            <v>Pénale</v>
          </cell>
          <cell r="G3" t="str">
            <v>IG</v>
          </cell>
        </row>
        <row r="4">
          <cell r="B4" t="str">
            <v>LNC</v>
          </cell>
          <cell r="C4" t="str">
            <v>Supérieur</v>
          </cell>
          <cell r="D4" t="str">
            <v>Artistique à horaire réduit</v>
          </cell>
          <cell r="F4" t="str">
            <v>Incompatibilité</v>
          </cell>
          <cell r="G4" t="str">
            <v>JD</v>
          </cell>
        </row>
        <row r="5">
          <cell r="D5" t="str">
            <v>Promotion sociale</v>
          </cell>
          <cell r="G5" t="str">
            <v>TC</v>
          </cell>
        </row>
        <row r="6">
          <cell r="D6" t="str">
            <v>CPMS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3" max="3" width="10.8515625" style="0" customWidth="1"/>
  </cols>
  <sheetData>
    <row r="1" spans="1:10" ht="12.75">
      <c r="A1" s="8" t="s">
        <v>6</v>
      </c>
      <c r="F1" s="1">
        <v>41772</v>
      </c>
      <c r="G1" s="1">
        <f>F1</f>
        <v>41772</v>
      </c>
      <c r="H1" s="1">
        <f>F1</f>
        <v>41772</v>
      </c>
      <c r="I1" s="1">
        <f>F1</f>
        <v>41772</v>
      </c>
      <c r="J1" s="1">
        <f>F1</f>
        <v>41772</v>
      </c>
    </row>
    <row r="2" spans="6:10" ht="12.75">
      <c r="F2" s="1">
        <v>41680</v>
      </c>
      <c r="G2" s="1">
        <f>F2</f>
        <v>41680</v>
      </c>
      <c r="H2" s="1">
        <f>F2</f>
        <v>41680</v>
      </c>
      <c r="I2" s="1">
        <f>F2</f>
        <v>41680</v>
      </c>
      <c r="J2" s="1">
        <f>F2</f>
        <v>41680</v>
      </c>
    </row>
    <row r="3" spans="1:10" ht="12.75">
      <c r="A3" s="9" t="s">
        <v>7</v>
      </c>
      <c r="F3" s="1">
        <v>41589</v>
      </c>
      <c r="G3" s="1">
        <f>F3</f>
        <v>41589</v>
      </c>
      <c r="H3" s="1">
        <f>F3</f>
        <v>41589</v>
      </c>
      <c r="I3" s="1">
        <f>F3</f>
        <v>41589</v>
      </c>
      <c r="J3" s="1">
        <f>F3</f>
        <v>41589</v>
      </c>
    </row>
    <row r="4" spans="1:10" ht="12.75">
      <c r="A4" s="9" t="s">
        <v>8</v>
      </c>
      <c r="F4" s="1">
        <v>41769</v>
      </c>
      <c r="G4" s="1">
        <f>F4</f>
        <v>41769</v>
      </c>
      <c r="H4" s="1">
        <f>F4</f>
        <v>41769</v>
      </c>
      <c r="I4" s="1">
        <f>F4</f>
        <v>41769</v>
      </c>
      <c r="J4" s="1">
        <f>F4</f>
        <v>41769</v>
      </c>
    </row>
    <row r="5" ht="12.75">
      <c r="A5" s="9" t="s">
        <v>9</v>
      </c>
    </row>
    <row r="6" ht="12.75">
      <c r="A6" s="9" t="s">
        <v>10</v>
      </c>
    </row>
  </sheetData>
  <sheetProtection/>
  <conditionalFormatting sqref="F1:F4">
    <cfRule type="expression" priority="1" dxfId="0" stopIfTrue="1">
      <formula>Applic1!#REF!&gt;TODAY()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3" max="3" width="10.8515625" style="0" customWidth="1"/>
    <col min="5" max="5" width="11.421875" style="0" customWidth="1"/>
    <col min="7" max="7" width="20.57421875" style="0" bestFit="1" customWidth="1"/>
    <col min="10" max="10" width="18.57421875" style="0" customWidth="1"/>
  </cols>
  <sheetData>
    <row r="1" spans="1:10" ht="12.75">
      <c r="A1" s="8" t="s">
        <v>6</v>
      </c>
      <c r="F1" s="1">
        <v>41772</v>
      </c>
      <c r="G1" s="10">
        <f>F1</f>
        <v>41772</v>
      </c>
      <c r="H1" s="2">
        <f>F1</f>
        <v>41772</v>
      </c>
      <c r="I1" s="11">
        <f>F1</f>
        <v>41772</v>
      </c>
      <c r="J1" s="25">
        <f>F1</f>
        <v>41772</v>
      </c>
    </row>
    <row r="2" spans="6:10" ht="12.75">
      <c r="F2" s="1">
        <v>41680</v>
      </c>
      <c r="G2" s="10">
        <f>F2</f>
        <v>41680</v>
      </c>
      <c r="H2" s="2">
        <f>F2</f>
        <v>41680</v>
      </c>
      <c r="I2" s="11">
        <f>F2</f>
        <v>41680</v>
      </c>
      <c r="J2" s="25">
        <f>F2</f>
        <v>41680</v>
      </c>
    </row>
    <row r="3" spans="1:10" ht="12.75">
      <c r="A3" s="9" t="s">
        <v>7</v>
      </c>
      <c r="F3" s="1">
        <v>41589</v>
      </c>
      <c r="G3" s="10">
        <f>F3</f>
        <v>41589</v>
      </c>
      <c r="H3" s="2">
        <f>F3</f>
        <v>41589</v>
      </c>
      <c r="I3" s="11">
        <f>F3</f>
        <v>41589</v>
      </c>
      <c r="J3" s="25">
        <f>F3</f>
        <v>41589</v>
      </c>
    </row>
    <row r="4" spans="1:10" ht="12.75">
      <c r="A4" s="9" t="s">
        <v>8</v>
      </c>
      <c r="F4" s="1">
        <v>41769</v>
      </c>
      <c r="G4" s="10">
        <f>F4</f>
        <v>41769</v>
      </c>
      <c r="H4" s="2">
        <f>F4</f>
        <v>41769</v>
      </c>
      <c r="I4" s="11">
        <f>F4</f>
        <v>41769</v>
      </c>
      <c r="J4" s="25">
        <f>F4</f>
        <v>41769</v>
      </c>
    </row>
    <row r="5" ht="12.75">
      <c r="A5" s="9" t="s">
        <v>9</v>
      </c>
    </row>
    <row r="6" spans="1:10" ht="12.75">
      <c r="A6" s="23" t="s">
        <v>10</v>
      </c>
      <c r="F6" s="12" t="s">
        <v>11</v>
      </c>
      <c r="G6" s="13" t="s">
        <v>12</v>
      </c>
      <c r="H6" s="13" t="s">
        <v>13</v>
      </c>
      <c r="I6" s="13" t="s">
        <v>14</v>
      </c>
      <c r="J6" s="24" t="s">
        <v>53</v>
      </c>
    </row>
  </sheetData>
  <sheetProtection/>
  <conditionalFormatting sqref="F1:F4">
    <cfRule type="expression" priority="1" dxfId="0" stopIfTrue="1">
      <formula>'Applic1-corrigé'!#REF!&gt;TODAY()</formula>
    </cfRule>
  </conditionalFormatting>
  <printOptions/>
  <pageMargins left="0.7" right="0.7" top="0.75" bottom="0.75" header="0.3" footer="0.3"/>
  <pageSetup orientation="portrait" paperSize="9" r:id="rId1"/>
  <ignoredErrors>
    <ignoredError sqref="H1:H4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5.00390625" style="0" customWidth="1"/>
    <col min="6" max="6" width="5.28125" style="0" customWidth="1"/>
  </cols>
  <sheetData>
    <row r="1" ht="12.75">
      <c r="A1" s="8" t="s">
        <v>16</v>
      </c>
    </row>
    <row r="3" spans="1:6" ht="12.75">
      <c r="A3" s="9" t="s">
        <v>15</v>
      </c>
      <c r="F3" s="9" t="s">
        <v>17</v>
      </c>
    </row>
    <row r="5" spans="2:7" ht="12.75">
      <c r="B5" s="1">
        <v>41772</v>
      </c>
      <c r="G5" s="1">
        <v>41772</v>
      </c>
    </row>
    <row r="6" spans="2:7" ht="12.75">
      <c r="B6" s="1">
        <v>41680</v>
      </c>
      <c r="G6" s="1">
        <v>41680</v>
      </c>
    </row>
    <row r="7" spans="2:7" ht="12.75">
      <c r="B7" s="1">
        <v>41589</v>
      </c>
      <c r="G7" s="1">
        <v>41589</v>
      </c>
    </row>
    <row r="8" spans="2:7" ht="12.75">
      <c r="B8" s="1">
        <v>41769</v>
      </c>
      <c r="G8" s="1">
        <v>41769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6" max="6" width="5.28125" style="0" customWidth="1"/>
  </cols>
  <sheetData>
    <row r="1" ht="12.75">
      <c r="A1" s="8" t="s">
        <v>16</v>
      </c>
    </row>
    <row r="3" spans="1:11" ht="12.75">
      <c r="A3" s="9" t="s">
        <v>15</v>
      </c>
      <c r="K3" s="9" t="s">
        <v>17</v>
      </c>
    </row>
    <row r="5" spans="2:13" ht="12.75">
      <c r="B5" s="1">
        <v>41772</v>
      </c>
      <c r="C5">
        <f>YEAR(B5)</f>
        <v>2014</v>
      </c>
      <c r="L5" s="1">
        <v>41772</v>
      </c>
      <c r="M5">
        <f>WEEKDAY(L5)</f>
        <v>3</v>
      </c>
    </row>
    <row r="6" spans="2:13" ht="12.75">
      <c r="B6" s="1">
        <v>41680</v>
      </c>
      <c r="C6">
        <f>YEAR(B6)</f>
        <v>2014</v>
      </c>
      <c r="L6" s="1">
        <v>41680</v>
      </c>
      <c r="M6">
        <f>WEEKDAY(L6)</f>
        <v>2</v>
      </c>
    </row>
    <row r="7" spans="2:13" ht="12.75">
      <c r="B7" s="1">
        <v>41589</v>
      </c>
      <c r="C7">
        <f>YEAR(B7)</f>
        <v>2013</v>
      </c>
      <c r="L7" s="1">
        <v>41589</v>
      </c>
      <c r="M7">
        <f>WEEKDAY(L7)</f>
        <v>2</v>
      </c>
    </row>
    <row r="8" spans="2:13" ht="12.75">
      <c r="B8" s="1">
        <v>41769</v>
      </c>
      <c r="C8">
        <f>YEAR(B8)</f>
        <v>2014</v>
      </c>
      <c r="L8" s="1">
        <v>41769</v>
      </c>
      <c r="M8">
        <f>WEEKDAY(L8)</f>
        <v>7</v>
      </c>
    </row>
  </sheetData>
  <sheetProtection/>
  <conditionalFormatting sqref="B5:B8">
    <cfRule type="expression" priority="3" dxfId="3" stopIfTrue="1">
      <formula>$C5=2014</formula>
    </cfRule>
  </conditionalFormatting>
  <conditionalFormatting sqref="L5:L8">
    <cfRule type="expression" priority="1" dxfId="1" stopIfTrue="1">
      <formula>$M5=7</formula>
    </cfRule>
    <cfRule type="expression" priority="2" dxfId="1" stopIfTrue="1">
      <formula>$M5=1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A3" sqref="A3"/>
    </sheetView>
  </sheetViews>
  <sheetFormatPr defaultColWidth="11.421875" defaultRowHeight="12.75"/>
  <cols>
    <col min="2" max="2" width="23.7109375" style="0" bestFit="1" customWidth="1"/>
    <col min="3" max="3" width="21.421875" style="0" customWidth="1"/>
    <col min="4" max="4" width="19.421875" style="0" bestFit="1" customWidth="1"/>
    <col min="5" max="5" width="14.00390625" style="0" customWidth="1"/>
    <col min="6" max="6" width="16.57421875" style="0" customWidth="1"/>
    <col min="7" max="7" width="25.28125" style="0" bestFit="1" customWidth="1"/>
    <col min="8" max="8" width="17.57421875" style="0" customWidth="1"/>
  </cols>
  <sheetData>
    <row r="1" ht="12.75">
      <c r="A1" s="8" t="s">
        <v>43</v>
      </c>
    </row>
    <row r="3" ht="12.75">
      <c r="A3" s="4" t="s">
        <v>44</v>
      </c>
    </row>
    <row r="4" ht="12.75">
      <c r="A4" s="4" t="s">
        <v>26</v>
      </c>
    </row>
    <row r="5" ht="12.75">
      <c r="A5" s="4"/>
    </row>
    <row r="7" spans="1:6" ht="12.75">
      <c r="A7" s="3" t="s">
        <v>19</v>
      </c>
      <c r="B7" s="3" t="s">
        <v>18</v>
      </c>
      <c r="C7" s="3" t="s">
        <v>25</v>
      </c>
      <c r="D7" s="3"/>
      <c r="E7" s="3"/>
      <c r="F7" s="3"/>
    </row>
    <row r="8" spans="1:8" ht="12.75">
      <c r="A8" s="9" t="s">
        <v>20</v>
      </c>
      <c r="B8" s="14">
        <f ca="1">TODAY()-100</f>
        <v>44995</v>
      </c>
      <c r="C8" s="1"/>
      <c r="H8" s="1"/>
    </row>
    <row r="9" spans="1:3" ht="12.75">
      <c r="A9" s="9" t="s">
        <v>21</v>
      </c>
      <c r="B9" s="1">
        <f ca="1">TODAY()-20</f>
        <v>45075</v>
      </c>
      <c r="C9" s="1"/>
    </row>
    <row r="10" spans="1:3" ht="12.75">
      <c r="A10" s="9" t="s">
        <v>22</v>
      </c>
      <c r="B10" s="1">
        <f ca="1">TODAY()-35</f>
        <v>45060</v>
      </c>
      <c r="C10" s="1"/>
    </row>
    <row r="11" spans="1:3" ht="12.75">
      <c r="A11" s="9" t="s">
        <v>23</v>
      </c>
      <c r="B11" s="1">
        <f ca="1">TODAY()-250</f>
        <v>44845</v>
      </c>
      <c r="C11" s="1"/>
    </row>
    <row r="12" spans="1:3" ht="12.75">
      <c r="A12" s="9" t="s">
        <v>24</v>
      </c>
      <c r="B12" s="1">
        <f ca="1">TODAY()-1</f>
        <v>45094</v>
      </c>
      <c r="C12" s="1"/>
    </row>
    <row r="16" ht="12.75">
      <c r="A16" s="4" t="s">
        <v>39</v>
      </c>
    </row>
    <row r="17" ht="12.75">
      <c r="A17" s="4" t="s">
        <v>40</v>
      </c>
    </row>
    <row r="18" ht="12.75">
      <c r="A18" s="4" t="s">
        <v>41</v>
      </c>
    </row>
    <row r="19" ht="12.75">
      <c r="A19" s="4" t="s">
        <v>42</v>
      </c>
    </row>
    <row r="21" spans="1:7" ht="12.75">
      <c r="A21" s="3" t="s">
        <v>27</v>
      </c>
      <c r="B21" s="3" t="s">
        <v>33</v>
      </c>
      <c r="C21" s="3" t="s">
        <v>32</v>
      </c>
      <c r="D21" s="3" t="s">
        <v>36</v>
      </c>
      <c r="E21" s="3" t="s">
        <v>34</v>
      </c>
      <c r="F21" s="3" t="s">
        <v>35</v>
      </c>
      <c r="G21" s="3" t="s">
        <v>37</v>
      </c>
    </row>
    <row r="22" spans="1:7" ht="12.75">
      <c r="A22" s="9" t="s">
        <v>28</v>
      </c>
      <c r="B22" s="15" t="str">
        <f>"13/05"</f>
        <v>13/05</v>
      </c>
      <c r="C22" s="16">
        <v>2015</v>
      </c>
      <c r="D22" s="2"/>
      <c r="E22" s="2"/>
      <c r="F22" s="2"/>
      <c r="G22" s="15"/>
    </row>
    <row r="23" spans="1:7" ht="12.75">
      <c r="A23" s="9" t="s">
        <v>29</v>
      </c>
      <c r="B23" s="15" t="str">
        <f>"29/04"</f>
        <v>29/04</v>
      </c>
      <c r="C23" s="16">
        <v>2009</v>
      </c>
      <c r="D23" s="2"/>
      <c r="E23" s="2"/>
      <c r="F23" s="2"/>
      <c r="G23" s="15"/>
    </row>
    <row r="24" spans="1:7" ht="12.75">
      <c r="A24" s="9" t="s">
        <v>30</v>
      </c>
      <c r="B24" s="15" t="str">
        <f>"9/06"</f>
        <v>9/06</v>
      </c>
      <c r="C24" s="16">
        <v>2010</v>
      </c>
      <c r="D24" s="2"/>
      <c r="E24" s="2"/>
      <c r="F24" s="2"/>
      <c r="G24" s="15"/>
    </row>
    <row r="25" spans="1:7" ht="12.75">
      <c r="A25" s="9" t="s">
        <v>31</v>
      </c>
      <c r="B25" s="15" t="str">
        <f>"6/05"</f>
        <v>6/05</v>
      </c>
      <c r="C25" s="16">
        <v>1979</v>
      </c>
      <c r="D25" s="2"/>
      <c r="E25" s="2"/>
      <c r="F25" s="2"/>
      <c r="G25" s="15"/>
    </row>
    <row r="26" spans="1:7" ht="12.75">
      <c r="A26" s="9" t="s">
        <v>38</v>
      </c>
      <c r="B26" s="16" t="str">
        <f>"14/05"</f>
        <v>14/05</v>
      </c>
      <c r="C26" s="16">
        <v>1970</v>
      </c>
      <c r="D26" s="2"/>
      <c r="E26" s="2"/>
      <c r="F26" s="2"/>
      <c r="G26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3">
      <selection activeCell="B8" sqref="B8"/>
    </sheetView>
  </sheetViews>
  <sheetFormatPr defaultColWidth="11.421875" defaultRowHeight="12.75"/>
  <cols>
    <col min="2" max="2" width="23.7109375" style="0" bestFit="1" customWidth="1"/>
    <col min="3" max="3" width="21.421875" style="0" customWidth="1"/>
    <col min="4" max="4" width="19.421875" style="0" bestFit="1" customWidth="1"/>
    <col min="5" max="5" width="14.00390625" style="0" customWidth="1"/>
    <col min="6" max="6" width="14.421875" style="0" customWidth="1"/>
    <col min="7" max="7" width="25.28125" style="0" bestFit="1" customWidth="1"/>
    <col min="8" max="8" width="17.57421875" style="0" customWidth="1"/>
  </cols>
  <sheetData>
    <row r="1" ht="12.75">
      <c r="A1" s="8" t="s">
        <v>43</v>
      </c>
    </row>
    <row r="3" ht="12.75">
      <c r="A3" s="4" t="s">
        <v>44</v>
      </c>
    </row>
    <row r="4" ht="12.75">
      <c r="A4" s="4" t="s">
        <v>26</v>
      </c>
    </row>
    <row r="5" ht="12.75">
      <c r="A5" s="4"/>
    </row>
    <row r="7" spans="1:6" ht="12.75">
      <c r="A7" s="3" t="s">
        <v>19</v>
      </c>
      <c r="B7" s="3" t="s">
        <v>18</v>
      </c>
      <c r="C7" s="3" t="s">
        <v>25</v>
      </c>
      <c r="D7" s="3"/>
      <c r="E7" s="3"/>
      <c r="F7" s="3"/>
    </row>
    <row r="8" spans="1:8" ht="12.75">
      <c r="A8" s="9" t="s">
        <v>20</v>
      </c>
      <c r="B8" s="14">
        <f ca="1">TODAY()-100</f>
        <v>44995</v>
      </c>
      <c r="C8" s="1">
        <f>_XLL.MOIS.DECALER(B8,3)</f>
        <v>45087</v>
      </c>
      <c r="H8" s="1"/>
    </row>
    <row r="9" spans="1:3" ht="12.75">
      <c r="A9" s="9" t="s">
        <v>21</v>
      </c>
      <c r="B9" s="14">
        <f ca="1">TODAY()-20</f>
        <v>45075</v>
      </c>
      <c r="C9" s="1">
        <f>_XLL.MOIS.DECALER(B9,3)</f>
        <v>45167</v>
      </c>
    </row>
    <row r="10" spans="1:3" ht="12.75">
      <c r="A10" s="9" t="s">
        <v>22</v>
      </c>
      <c r="B10" s="14">
        <f ca="1">TODAY()-35</f>
        <v>45060</v>
      </c>
      <c r="C10" s="1">
        <f>_XLL.MOIS.DECALER(B10,3)</f>
        <v>45152</v>
      </c>
    </row>
    <row r="11" spans="1:3" ht="12.75">
      <c r="A11" s="9" t="s">
        <v>23</v>
      </c>
      <c r="B11" s="14">
        <f ca="1">TODAY()-250</f>
        <v>44845</v>
      </c>
      <c r="C11" s="1">
        <f>_XLL.MOIS.DECALER(B11,3)</f>
        <v>44937</v>
      </c>
    </row>
    <row r="12" spans="1:3" ht="12.75">
      <c r="A12" s="9" t="s">
        <v>24</v>
      </c>
      <c r="B12" s="14">
        <f ca="1">TODAY()-1</f>
        <v>45094</v>
      </c>
      <c r="C12" s="1">
        <f>_XLL.MOIS.DECALER(B12,3)</f>
        <v>45186</v>
      </c>
    </row>
    <row r="16" ht="12.75">
      <c r="A16" s="4" t="s">
        <v>39</v>
      </c>
    </row>
    <row r="17" ht="12.75">
      <c r="A17" s="4" t="s">
        <v>40</v>
      </c>
    </row>
    <row r="18" ht="12.75">
      <c r="A18" s="4" t="s">
        <v>41</v>
      </c>
    </row>
    <row r="19" ht="12.75">
      <c r="A19" s="4" t="s">
        <v>42</v>
      </c>
    </row>
    <row r="21" spans="1:7" ht="12.75">
      <c r="A21" s="3" t="s">
        <v>27</v>
      </c>
      <c r="B21" s="3" t="s">
        <v>33</v>
      </c>
      <c r="C21" s="3" t="s">
        <v>32</v>
      </c>
      <c r="D21" s="3" t="s">
        <v>36</v>
      </c>
      <c r="E21" s="3" t="s">
        <v>34</v>
      </c>
      <c r="F21" s="3" t="s">
        <v>35</v>
      </c>
      <c r="G21" s="3" t="s">
        <v>37</v>
      </c>
    </row>
    <row r="22" spans="1:7" ht="12.75">
      <c r="A22" s="9" t="s">
        <v>28</v>
      </c>
      <c r="B22" s="15" t="str">
        <f>"13/05"</f>
        <v>13/05</v>
      </c>
      <c r="C22" s="16">
        <v>2015</v>
      </c>
      <c r="D22" t="str">
        <f>B22&amp;"/"&amp;C22</f>
        <v>13/05/2015</v>
      </c>
      <c r="E22" s="2">
        <f ca="1">TODAY()-D22</f>
        <v>2958</v>
      </c>
      <c r="F22">
        <f ca="1">DATEDIF(D22,TODAY(),"y")</f>
        <v>8</v>
      </c>
      <c r="G22" s="17">
        <f>DATEVALUE(D22)</f>
        <v>42137</v>
      </c>
    </row>
    <row r="23" spans="1:7" ht="12.75">
      <c r="A23" s="9" t="s">
        <v>29</v>
      </c>
      <c r="B23" s="15" t="str">
        <f>"29/04"</f>
        <v>29/04</v>
      </c>
      <c r="C23" s="16">
        <v>2009</v>
      </c>
      <c r="D23" t="str">
        <f>B23&amp;"/"&amp;C23</f>
        <v>29/04/2009</v>
      </c>
      <c r="E23" s="2">
        <f ca="1">TODAY()-D23</f>
        <v>5163</v>
      </c>
      <c r="F23">
        <f ca="1">DATEDIF(D23,TODAY(),"y")</f>
        <v>14</v>
      </c>
      <c r="G23" s="17">
        <f>DATEVALUE(D23)</f>
        <v>39932</v>
      </c>
    </row>
    <row r="24" spans="1:7" ht="12.75">
      <c r="A24" s="9" t="s">
        <v>30</v>
      </c>
      <c r="B24" s="15" t="str">
        <f>"9/06"</f>
        <v>9/06</v>
      </c>
      <c r="C24" s="16">
        <v>2010</v>
      </c>
      <c r="D24" t="str">
        <f>B24&amp;"/"&amp;C24</f>
        <v>9/06/2010</v>
      </c>
      <c r="E24" s="2">
        <f ca="1">TODAY()-D24</f>
        <v>4757</v>
      </c>
      <c r="F24">
        <f ca="1">DATEDIF(D24,TODAY(),"y")</f>
        <v>13</v>
      </c>
      <c r="G24" s="17">
        <f>DATEVALUE(D24)</f>
        <v>40338</v>
      </c>
    </row>
    <row r="25" spans="1:7" ht="12.75">
      <c r="A25" s="9" t="s">
        <v>31</v>
      </c>
      <c r="B25" s="15" t="str">
        <f>"6/05"</f>
        <v>6/05</v>
      </c>
      <c r="C25" s="16">
        <v>1979</v>
      </c>
      <c r="D25" t="str">
        <f>B25&amp;"/"&amp;C25</f>
        <v>6/05/1979</v>
      </c>
      <c r="E25" s="2">
        <f ca="1">TODAY()-D25</f>
        <v>16114</v>
      </c>
      <c r="F25">
        <f ca="1">DATEDIF(D25,TODAY(),"y")</f>
        <v>44</v>
      </c>
      <c r="G25" s="17">
        <f>DATEVALUE(D25)</f>
        <v>28981</v>
      </c>
    </row>
    <row r="26" spans="1:7" ht="12.75">
      <c r="A26" s="9" t="s">
        <v>38</v>
      </c>
      <c r="B26" s="16" t="str">
        <f>"14/05"</f>
        <v>14/05</v>
      </c>
      <c r="C26" s="16">
        <v>1970</v>
      </c>
      <c r="D26" t="str">
        <f>B26&amp;"/"&amp;C26</f>
        <v>14/05/1970</v>
      </c>
      <c r="E26" s="2">
        <f ca="1">TODAY()-D26</f>
        <v>19393</v>
      </c>
      <c r="F26">
        <f ca="1">DATEDIF(D26,TODAY(),"y")</f>
        <v>53</v>
      </c>
      <c r="G26" s="17">
        <f>DATEVALUE(D26)</f>
        <v>25702</v>
      </c>
    </row>
    <row r="28" spans="5:7" ht="12.75">
      <c r="E28" s="13"/>
      <c r="F28" s="9"/>
      <c r="G28" s="9"/>
    </row>
  </sheetData>
  <sheetProtection/>
  <conditionalFormatting sqref="A8:C12">
    <cfRule type="expression" priority="4" dxfId="0" stopIfTrue="1">
      <formula>TODAY()&gt;$C8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="140" zoomScaleNormal="140" zoomScalePageLayoutView="0" workbookViewId="0" topLeftCell="A1">
      <selection activeCell="H7" sqref="H7"/>
    </sheetView>
  </sheetViews>
  <sheetFormatPr defaultColWidth="11.421875" defaultRowHeight="12.75"/>
  <cols>
    <col min="2" max="2" width="12.57421875" style="0" customWidth="1"/>
  </cols>
  <sheetData>
    <row r="1" ht="12.75">
      <c r="A1" s="8" t="s">
        <v>45</v>
      </c>
    </row>
    <row r="3" ht="12.75">
      <c r="A3" s="4" t="s">
        <v>48</v>
      </c>
    </row>
    <row r="4" ht="12.75">
      <c r="A4" s="4"/>
    </row>
    <row r="5" ht="12.75">
      <c r="A5" s="22" t="s">
        <v>50</v>
      </c>
    </row>
    <row r="6" ht="12.75">
      <c r="A6" s="22" t="s">
        <v>49</v>
      </c>
    </row>
    <row r="7" ht="12.75">
      <c r="A7" s="22" t="s">
        <v>51</v>
      </c>
    </row>
    <row r="8" ht="12.75">
      <c r="A8" s="22" t="s">
        <v>52</v>
      </c>
    </row>
    <row r="10" spans="1:5" ht="12.75">
      <c r="A10" s="6" t="s">
        <v>46</v>
      </c>
      <c r="B10" s="6" t="s">
        <v>0</v>
      </c>
      <c r="C10" s="6" t="s">
        <v>1</v>
      </c>
      <c r="D10" s="6" t="s">
        <v>2</v>
      </c>
      <c r="E10" s="6" t="s">
        <v>3</v>
      </c>
    </row>
    <row r="11" spans="2:5" ht="12.75">
      <c r="B11" s="1">
        <v>41771</v>
      </c>
      <c r="C11" s="5">
        <v>0.375</v>
      </c>
      <c r="D11" s="5">
        <v>0.7083333333333334</v>
      </c>
      <c r="E11" s="5"/>
    </row>
    <row r="12" spans="2:5" ht="12.75">
      <c r="B12" s="1">
        <v>41772</v>
      </c>
      <c r="C12" s="5">
        <v>0.375</v>
      </c>
      <c r="D12" s="5">
        <v>0.7083333333333334</v>
      </c>
      <c r="E12" s="5"/>
    </row>
    <row r="13" spans="2:5" ht="12.75">
      <c r="B13" s="1">
        <v>41773</v>
      </c>
      <c r="C13" s="5">
        <v>0.375</v>
      </c>
      <c r="D13" s="5">
        <v>0.7083333333333334</v>
      </c>
      <c r="E13" s="5"/>
    </row>
    <row r="14" spans="2:5" ht="12.75">
      <c r="B14" s="1">
        <v>41774</v>
      </c>
      <c r="C14" s="5">
        <v>0.375</v>
      </c>
      <c r="D14" s="5">
        <v>0.7083333333333334</v>
      </c>
      <c r="E14" s="5"/>
    </row>
    <row r="15" spans="2:5" ht="12.75">
      <c r="B15" s="1">
        <v>41775</v>
      </c>
      <c r="C15" s="5">
        <v>0.375</v>
      </c>
      <c r="D15" s="5">
        <v>0.7083333333333334</v>
      </c>
      <c r="E15" s="5"/>
    </row>
    <row r="18" spans="4:7" ht="12.75">
      <c r="D18" s="18" t="s">
        <v>47</v>
      </c>
      <c r="E18" s="2"/>
      <c r="G18" s="2"/>
    </row>
    <row r="19" ht="12.75">
      <c r="B19" s="5"/>
    </row>
    <row r="20" spans="2:5" ht="12.75">
      <c r="B20" s="5"/>
      <c r="D20" s="19" t="s">
        <v>4</v>
      </c>
      <c r="E20" s="20">
        <v>15</v>
      </c>
    </row>
    <row r="21" ht="12.75">
      <c r="B21" s="5"/>
    </row>
    <row r="22" spans="4:5" ht="12.75">
      <c r="D22" s="19" t="s">
        <v>5</v>
      </c>
      <c r="E22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2" max="2" width="12.57421875" style="0" customWidth="1"/>
  </cols>
  <sheetData>
    <row r="1" ht="12.75">
      <c r="A1" s="8" t="s">
        <v>45</v>
      </c>
    </row>
    <row r="3" ht="12.75">
      <c r="A3" s="4" t="s">
        <v>48</v>
      </c>
    </row>
    <row r="4" ht="12.75">
      <c r="A4" s="4"/>
    </row>
    <row r="5" ht="12.75">
      <c r="A5" s="22" t="s">
        <v>50</v>
      </c>
    </row>
    <row r="6" ht="12.75">
      <c r="A6" s="22" t="s">
        <v>49</v>
      </c>
    </row>
    <row r="7" ht="12.75">
      <c r="A7" s="22" t="s">
        <v>51</v>
      </c>
    </row>
    <row r="8" ht="12.75">
      <c r="A8" s="22" t="s">
        <v>52</v>
      </c>
    </row>
    <row r="10" spans="1:5" ht="12.75">
      <c r="A10" s="6" t="s">
        <v>46</v>
      </c>
      <c r="B10" s="6" t="s">
        <v>0</v>
      </c>
      <c r="C10" s="6" t="s">
        <v>1</v>
      </c>
      <c r="D10" s="6" t="s">
        <v>2</v>
      </c>
      <c r="E10" s="6" t="s">
        <v>3</v>
      </c>
    </row>
    <row r="11" spans="1:5" ht="12.75">
      <c r="A11" s="11">
        <f>B11</f>
        <v>41771</v>
      </c>
      <c r="B11" s="1">
        <v>41771</v>
      </c>
      <c r="C11" s="5">
        <v>0.375</v>
      </c>
      <c r="D11" s="5">
        <v>0.7083333333333334</v>
      </c>
      <c r="E11" s="5">
        <f>D11-C11</f>
        <v>0.33333333333333337</v>
      </c>
    </row>
    <row r="12" spans="1:5" ht="12.75">
      <c r="A12" s="11">
        <f>B12</f>
        <v>41772</v>
      </c>
      <c r="B12" s="1">
        <v>41772</v>
      </c>
      <c r="C12" s="5">
        <v>0.375</v>
      </c>
      <c r="D12" s="5">
        <v>0.7083333333333334</v>
      </c>
      <c r="E12" s="5">
        <f>D12-C12</f>
        <v>0.33333333333333337</v>
      </c>
    </row>
    <row r="13" spans="1:5" ht="12.75">
      <c r="A13" s="11">
        <f>B13</f>
        <v>41773</v>
      </c>
      <c r="B13" s="1">
        <v>41773</v>
      </c>
      <c r="C13" s="5">
        <v>0.375</v>
      </c>
      <c r="D13" s="5">
        <v>0.7083333333333334</v>
      </c>
      <c r="E13" s="5">
        <f>D13-C13</f>
        <v>0.33333333333333337</v>
      </c>
    </row>
    <row r="14" spans="1:5" ht="12.75">
      <c r="A14" s="11">
        <f>B14</f>
        <v>41774</v>
      </c>
      <c r="B14" s="1">
        <v>41774</v>
      </c>
      <c r="C14" s="5">
        <v>0.375</v>
      </c>
      <c r="D14" s="5">
        <v>0.7083333333333334</v>
      </c>
      <c r="E14" s="5">
        <f>D14-C14</f>
        <v>0.33333333333333337</v>
      </c>
    </row>
    <row r="15" spans="1:5" ht="12.75">
      <c r="A15" s="11">
        <f>B15</f>
        <v>41775</v>
      </c>
      <c r="B15" s="1">
        <v>41775</v>
      </c>
      <c r="C15" s="5">
        <v>0.375</v>
      </c>
      <c r="D15" s="5">
        <v>0.7083333333333334</v>
      </c>
      <c r="E15" s="5">
        <f>D15-C15</f>
        <v>0.33333333333333337</v>
      </c>
    </row>
    <row r="18" spans="4:7" ht="12.75">
      <c r="D18" s="18" t="s">
        <v>47</v>
      </c>
      <c r="E18" s="7">
        <f>SUM(E11:E15)</f>
        <v>1.666666666666667</v>
      </c>
      <c r="G18" s="2">
        <f>E18</f>
        <v>1.666666666666667</v>
      </c>
    </row>
    <row r="19" ht="12.75">
      <c r="B19" s="5"/>
    </row>
    <row r="20" spans="2:5" ht="12.75">
      <c r="B20" s="5"/>
      <c r="D20" s="19" t="s">
        <v>4</v>
      </c>
      <c r="E20" s="20">
        <v>15</v>
      </c>
    </row>
    <row r="21" ht="12.75">
      <c r="B21" s="5"/>
    </row>
    <row r="22" spans="4:5" ht="12.75">
      <c r="D22" s="19" t="s">
        <v>5</v>
      </c>
      <c r="E22" s="21">
        <f>E18*24*E20</f>
        <v>600.0000000000001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ETNIC</dc:creator>
  <cp:keywords/>
  <dc:description/>
  <cp:lastModifiedBy>Joël Lambert</cp:lastModifiedBy>
  <dcterms:created xsi:type="dcterms:W3CDTF">2014-03-20T08:58:17Z</dcterms:created>
  <dcterms:modified xsi:type="dcterms:W3CDTF">2023-06-18T17:31:36Z</dcterms:modified>
  <cp:category/>
  <cp:version/>
  <cp:contentType/>
  <cp:contentStatus/>
</cp:coreProperties>
</file>