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pivotTables/pivotTable3.xml" ContentType="application/vnd.openxmlformats-officedocument.spreadsheetml.pivotTable+xml"/>
  <Override PartName="/xl/drawings/drawing5.xml" ContentType="application/vnd.openxmlformats-officedocument.drawing+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6.xml" ContentType="application/vnd.openxmlformats-officedocument.drawing+xml"/>
  <Override PartName="/xl/slicers/slicer1.xml" ContentType="application/vnd.ms-excel.slicer+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7.xml" ContentType="application/vnd.openxmlformats-officedocument.drawing+xml"/>
  <Override PartName="/xl/timelines/timeline1.xml" ContentType="application/vnd.ms-excel.timeline+xml"/>
  <Override PartName="/xl/pivotTables/pivotTable10.xml" ContentType="application/vnd.openxmlformats-officedocument.spreadsheetml.pivotTable+xml"/>
  <Override PartName="/xl/drawings/drawing8.xml" ContentType="application/vnd.openxmlformats-officedocument.drawing+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9.xml" ContentType="application/vnd.openxmlformats-officedocument.drawing+xml"/>
  <Override PartName="/xl/pivotTables/pivotTable13.xml" ContentType="application/vnd.openxmlformats-officedocument.spreadsheetml.pivotTable+xml"/>
  <Override PartName="/xl/drawings/drawing10.xml" ContentType="application/vnd.openxmlformats-officedocument.drawing+xml"/>
  <Override PartName="/xl/pivotTables/pivotTable14.xml" ContentType="application/vnd.openxmlformats-officedocument.spreadsheetml.pivotTable+xml"/>
  <Override PartName="/xl/drawings/drawing1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e5c19e8ea449bfdd/Nouveau site/Fichiers Declick/Bruxelles Formation/9. Excel - Tableaux croisés dynamiques/"/>
    </mc:Choice>
  </mc:AlternateContent>
  <xr:revisionPtr revIDLastSave="299" documentId="13_ncr:1_{4C6DB3D9-2601-4CC3-8249-ACD124182B22}" xr6:coauthVersionLast="47" xr6:coauthVersionMax="47" xr10:uidLastSave="{41CA6310-C5A6-440F-B0B0-FAB11B239737}"/>
  <bookViews>
    <workbookView xWindow="-108" yWindow="-108" windowWidth="23256" windowHeight="12456" tabRatio="822" xr2:uid="{00000000-000D-0000-FFFF-FFFF00000000}"/>
  </bookViews>
  <sheets>
    <sheet name="Sommaire" sheetId="8" r:id="rId1"/>
    <sheet name="Tableau_listes" sheetId="24" r:id="rId2"/>
    <sheet name="Tableau_données" sheetId="25" r:id="rId3"/>
    <sheet name="Produits_Clients" sheetId="26" r:id="rId4"/>
    <sheet name="Détails25" sheetId="33" r:id="rId5"/>
    <sheet name="Produits_Clients_Solution" sheetId="4" r:id="rId6"/>
    <sheet name="Produits_clients_vendeurs" sheetId="27" r:id="rId7"/>
    <sheet name="Produits_clients_vendeurs_Solut" sheetId="9" r:id="rId8"/>
    <sheet name="Vendeurs_Clients" sheetId="28" r:id="rId9"/>
    <sheet name="Vendeurs_Clients_Solution" sheetId="5" r:id="rId10"/>
    <sheet name="Vendeurs_Clients_factures" sheetId="29" r:id="rId11"/>
    <sheet name="Vendeurs_Clients_factures_Solut" sheetId="18" r:id="rId12"/>
    <sheet name="Vendeurs_Segments" sheetId="47" r:id="rId13"/>
    <sheet name="Vendeurs_Segments_Solution" sheetId="49" r:id="rId14"/>
    <sheet name="Dates_Ligne du temps" sheetId="48" r:id="rId15"/>
    <sheet name="Dates_Ligne du temps_Solution" sheetId="50" r:id="rId16"/>
    <sheet name="Total_clients_années" sheetId="30" r:id="rId17"/>
    <sheet name="Total_clients_années_Solution" sheetId="22" r:id="rId18"/>
    <sheet name="Total_vendeurs_trimestres" sheetId="31" r:id="rId19"/>
    <sheet name="Total_vendeurs_trimestres_Solut" sheetId="21" r:id="rId20"/>
    <sheet name="Vendeurs_classement_ca" sheetId="32" r:id="rId21"/>
    <sheet name="Vendeurs_classement_ca_Solution" sheetId="3" r:id="rId22"/>
    <sheet name="Vendeurs_pourcentage" sheetId="23" r:id="rId23"/>
    <sheet name="Vendeurs_pourcentage_Solution" sheetId="44" r:id="rId24"/>
    <sheet name="Vendeurs_pourcentage_graph" sheetId="45" r:id="rId25"/>
    <sheet name="Vendeurs_pourcentage_graph_Sol" sheetId="46" r:id="rId26"/>
  </sheets>
  <definedNames>
    <definedName name="Clients">Tableau_listes!$C$5:$C$10</definedName>
    <definedName name="NativeTimeline_Date">#N/A</definedName>
    <definedName name="Produits">Tableau_listes!$E$5:$E$8</definedName>
    <definedName name="Segment_Vendeurs">#N/A</definedName>
    <definedName name="Vendeurs">Tableau_listes!$A$5:$A$10</definedName>
  </definedNames>
  <calcPr calcId="191029"/>
  <pivotCaches>
    <pivotCache cacheId="2" r:id="rId27"/>
    <pivotCache cacheId="3" r:id="rId28"/>
    <pivotCache cacheId="4" r:id="rId29"/>
    <pivotCache cacheId="5" r:id="rId30"/>
    <pivotCache cacheId="6" r:id="rId31"/>
  </pivotCaches>
  <extLst>
    <ext xmlns:x14="http://schemas.microsoft.com/office/spreadsheetml/2009/9/main" uri="{BBE1A952-AA13-448e-AADC-164F8A28A991}">
      <x14:slicerCaches>
        <x14:slicerCache r:id="rId32"/>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33"/>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25" l="1"/>
  <c r="G27" i="25"/>
  <c r="G26" i="25"/>
  <c r="G25" i="25"/>
  <c r="G24" i="25"/>
  <c r="G23" i="25"/>
  <c r="G22" i="25"/>
  <c r="G21" i="25"/>
  <c r="G20" i="25"/>
  <c r="G19" i="25"/>
  <c r="G18" i="25"/>
  <c r="G17" i="25"/>
  <c r="G16" i="25"/>
  <c r="G15" i="25"/>
  <c r="K6" i="21"/>
  <c r="K7" i="21"/>
  <c r="K8" i="21"/>
  <c r="K9" i="21"/>
  <c r="K10" i="21"/>
  <c r="K11" i="21"/>
  <c r="K12" i="21"/>
  <c r="K13" i="21"/>
  <c r="J6" i="21"/>
  <c r="J7" i="21"/>
  <c r="J8" i="21"/>
  <c r="J9" i="21"/>
  <c r="J10" i="21"/>
  <c r="J11" i="21"/>
  <c r="J12" i="21"/>
  <c r="J13" i="21"/>
  <c r="K5" i="21"/>
  <c r="J5" i="21"/>
  <c r="J13" i="18"/>
  <c r="D28" i="25"/>
  <c r="D27" i="25"/>
  <c r="D26" i="25"/>
  <c r="D25" i="25"/>
  <c r="D24" i="25"/>
  <c r="D23" i="25"/>
  <c r="D22" i="25"/>
  <c r="D21" i="25"/>
  <c r="D20" i="25"/>
  <c r="D19" i="25"/>
  <c r="D18" i="25"/>
  <c r="D17" i="25"/>
  <c r="D16" i="25"/>
  <c r="D15" i="25"/>
  <c r="D14" i="25"/>
  <c r="G14" i="25" s="1"/>
  <c r="D13" i="25"/>
  <c r="G13" i="25" s="1"/>
  <c r="D12" i="25"/>
  <c r="G12" i="25" s="1"/>
  <c r="D11" i="25"/>
  <c r="G11" i="25" s="1"/>
  <c r="D10" i="25"/>
  <c r="G10" i="25" s="1"/>
  <c r="D9" i="25"/>
  <c r="G9" i="25" s="1"/>
  <c r="D8" i="25"/>
  <c r="G8" i="25" s="1"/>
  <c r="D7" i="25"/>
  <c r="G7" i="25" s="1"/>
  <c r="D6" i="25"/>
  <c r="G6" i="25" s="1"/>
  <c r="D5" i="25"/>
  <c r="G5" i="25" s="1"/>
  <c r="D4" i="25"/>
  <c r="G4" i="25" s="1"/>
  <c r="D3" i="25"/>
  <c r="G3" i="25" s="1"/>
  <c r="D2" i="25"/>
  <c r="G2" i="25" s="1"/>
  <c r="J11" i="18"/>
</calcChain>
</file>

<file path=xl/sharedStrings.xml><?xml version="1.0" encoding="utf-8"?>
<sst xmlns="http://schemas.openxmlformats.org/spreadsheetml/2006/main" count="458" uniqueCount="116">
  <si>
    <t>Clients</t>
  </si>
  <si>
    <t>Vendeurs</t>
  </si>
  <si>
    <t>Produits</t>
  </si>
  <si>
    <t>Quantité</t>
  </si>
  <si>
    <t>Prix</t>
  </si>
  <si>
    <t>Dave</t>
  </si>
  <si>
    <t>C-Jérôme</t>
  </si>
  <si>
    <t>Patrick Juvet</t>
  </si>
  <si>
    <t>Patrick Hernandez</t>
  </si>
  <si>
    <t>Jonnhy Halliday</t>
  </si>
  <si>
    <t>Pete Sampras</t>
  </si>
  <si>
    <t>André Agassi</t>
  </si>
  <si>
    <t>Boris Becker</t>
  </si>
  <si>
    <t>Bjorn Borg</t>
  </si>
  <si>
    <t>John McEnroe</t>
  </si>
  <si>
    <t>Jimmy Connors</t>
  </si>
  <si>
    <t>Raquettes</t>
  </si>
  <si>
    <t>Cédés</t>
  </si>
  <si>
    <t>Bédés</t>
  </si>
  <si>
    <t>T-shirts</t>
  </si>
  <si>
    <t>Total</t>
  </si>
  <si>
    <t>Produits_Clients</t>
  </si>
  <si>
    <t>Vendeurs_clients</t>
  </si>
  <si>
    <t>Date</t>
  </si>
  <si>
    <t>Total_vendeurs_trimestres</t>
  </si>
  <si>
    <t>Total_clients_années</t>
  </si>
  <si>
    <t>Tableau_données</t>
  </si>
  <si>
    <t>Tableau croisé dynamique donnant le nombre de produits achetés par client et par produit</t>
  </si>
  <si>
    <t>Tcd du total dû par client</t>
  </si>
  <si>
    <t>Tcd du total dû par client, par année</t>
  </si>
  <si>
    <t>Retour</t>
  </si>
  <si>
    <t>si mois = 1 ou 2 ou 3
alors trimestre1
sinon Si mois = 4, 5 ou 6
         alors trimestre2 ….</t>
  </si>
  <si>
    <t>Produits_Clients_vendeurs</t>
  </si>
  <si>
    <t>Tcd du nombre de produits par client pour un vendeur spécifique</t>
  </si>
  <si>
    <t>Vendeurs_clients_facture</t>
  </si>
  <si>
    <t>2003</t>
  </si>
  <si>
    <t>2004</t>
  </si>
  <si>
    <t>Total_vendeurs_classement_ca</t>
  </si>
  <si>
    <t>Tcd des vendeurs et de leurs clients</t>
  </si>
  <si>
    <t>Tcd du nombre d'articles vendus par vendeur par trimestre</t>
  </si>
  <si>
    <t>Sommaire</t>
  </si>
  <si>
    <t>Tableau_listes</t>
  </si>
  <si>
    <t>Base de données (liste de données) des ventes à partir de laquelle seront établis les tables de synthèse</t>
  </si>
  <si>
    <t>Contenus des listes utilisées pour les ventes</t>
  </si>
  <si>
    <t>Les listes utilisées dans 'Tableau_données' sont faites via 'Données .. Validation de données'</t>
  </si>
  <si>
    <t>Données dont sont issues les listes de valeur utilisées sur Tableau_données</t>
  </si>
  <si>
    <t>Total général</t>
  </si>
  <si>
    <t>Somme de Quantité</t>
  </si>
  <si>
    <t>Quantité totale</t>
  </si>
  <si>
    <t>Nombre de Clients</t>
  </si>
  <si>
    <t>- afficher les sous-totaux par vendeur</t>
  </si>
  <si>
    <t>- afficher les dates et les produits vendus pour la vente de Dave à Bjorn Borg</t>
  </si>
  <si>
    <t>Nombre de Vendeurs</t>
  </si>
  <si>
    <t>NB : Les sous-totaux par ligne ne sont pas corrects. Excel effectue la multiplication de la somme des quantités par la somme des prix</t>
  </si>
  <si>
    <t>Total de Dave selon TCD</t>
  </si>
  <si>
    <t>Total correct de Dave</t>
  </si>
  <si>
    <t>Total_Vente</t>
  </si>
  <si>
    <t>2011</t>
  </si>
  <si>
    <t>Total des ventes</t>
  </si>
  <si>
    <t>NB : Pour la raison invoquée à la feuille (Total_clients_factures) il est préférable de calculer le total par vente dans la base de données des ventes</t>
  </si>
  <si>
    <t>NB : Il serait possible de calculer l'année de vente dans la base de données des ventes en utilisant la fonction 'Année' mais il existe une possibilité de regrouper des données de type date à différents niveaux (jours, mois, années, …)</t>
  </si>
  <si>
    <t>Année</t>
  </si>
  <si>
    <t>Trimestre</t>
  </si>
  <si>
    <t>NB : Pour info, voici une façon de calculer l'année ou le trimestre dans la base de données</t>
  </si>
  <si>
    <t>Trimestre3</t>
  </si>
  <si>
    <t>Trimestre1</t>
  </si>
  <si>
    <t>Trimestre2</t>
  </si>
  <si>
    <t>Trimestre4</t>
  </si>
  <si>
    <t>0-499</t>
  </si>
  <si>
    <t>500-999</t>
  </si>
  <si>
    <t>&gt;1000</t>
  </si>
  <si>
    <t>NB : regroupement sur des valeurs numériques</t>
  </si>
  <si>
    <t>Vendeurs_pourcentage</t>
  </si>
  <si>
    <t>Tcd du pourcentage des ventes réalisées par intervalle de gain total (0-499€, 500-999€, &gt;1000€)</t>
  </si>
  <si>
    <t>Tcd du nombre de ventes réalisées par intervalle de gain total (0-499€, 500-999€, &gt;1000€)</t>
  </si>
  <si>
    <t>Vendeurs_pourcentage_graph</t>
  </si>
  <si>
    <t>Graphique croisé dynamique représentant le pourcentage des ventes par vendeur et par intervalle de gain</t>
  </si>
  <si>
    <t>Grand Total</t>
  </si>
  <si>
    <t>Johnny Halliday</t>
  </si>
  <si>
    <t>=&gt; Clic droit sur les données de synthèse .. Value Fields Settings</t>
  </si>
  <si>
    <t>=&gt; Clic droit sur le champ 'Date' placé en colonne .. Group :</t>
  </si>
  <si>
    <t>NB : Depuis la version 2007, il n'est pas directement possible de rendre les TCD indépendants les uns des autres. Ceci pose un problème lorsque par exemple, nous faisons des regroupements. Si le regroupement est modifié, il sera modifié dans tous les autres TCD utilisant ce champ. Une façon de contrer ce problème est d'utiliser l'assistant des anciennes versions qui nous permet de rendre les TCD indépendants les 1 des autres. Pour obtenir l'assistant, ajouter un bouton à la barre d'accès rapide : assistant TCD (PivotTable Wizard)</t>
  </si>
  <si>
    <t>Sum of Total</t>
  </si>
  <si>
    <t>Sum of Total_Vente</t>
  </si>
  <si>
    <t>Utiliser les segments de façon à afficher les lignes correspondant à Dave et Patrick Juvet</t>
  </si>
  <si>
    <t>Filtrer les dates par année en utilisant une ligne du temps de façon à afficher les renseignements de l'année 2003</t>
  </si>
  <si>
    <t>Vendeurs_Segments</t>
  </si>
  <si>
    <t>Dates_Ligne du temps</t>
  </si>
  <si>
    <t>Filtrage dans un TCD en utilisant la méthode de la ligne du temps (Timeline)</t>
  </si>
  <si>
    <t>Filtrage dans un TCD en utilisant la méthode des segments (Slicer)</t>
  </si>
  <si>
    <t>Consignes : le tableau sera créé en utilisant la disposition classique</t>
  </si>
  <si>
    <t>Lorsque c'est fait, réaliser les différentes manipulations suivantes :</t>
  </si>
  <si>
    <r>
      <t>ð</t>
    </r>
    <r>
      <rPr>
        <sz val="7"/>
        <rFont val="Times New Roman"/>
        <family val="1"/>
      </rPr>
      <t xml:space="preserve">  </t>
    </r>
    <r>
      <rPr>
        <sz val="11"/>
        <rFont val="Calibri"/>
        <family val="2"/>
      </rPr>
      <t>Ne pas afficher les vides (dus à la sélection de lignes vides lors de la création) : clic sur le filtre des clients (ou produits) .. décocher la case devant ‘vide’.</t>
    </r>
  </si>
  <si>
    <r>
      <t>ð</t>
    </r>
    <r>
      <rPr>
        <sz val="7"/>
        <rFont val="Times New Roman"/>
        <family val="1"/>
      </rPr>
      <t xml:space="preserve">  </t>
    </r>
    <r>
      <rPr>
        <sz val="11"/>
        <rFont val="Calibri"/>
        <family val="2"/>
      </rPr>
      <t>Ajout de données dans la liste des ventes. Actualisation du TCD via un click droit ou ruban du TCD (PivotTable Analyse).. actualiser (Refresh)</t>
    </r>
  </si>
  <si>
    <r>
      <t>ð</t>
    </r>
    <r>
      <rPr>
        <sz val="7"/>
        <rFont val="Times New Roman"/>
        <family val="1"/>
      </rPr>
      <t xml:space="preserve">  </t>
    </r>
    <r>
      <rPr>
        <sz val="11"/>
        <rFont val="Calibri"/>
        <family val="2"/>
      </rPr>
      <t>Modification de l’ordre des champs : sélection du champ .. cliquer – tirer jusqu’au nouvel emplacement</t>
    </r>
  </si>
  <si>
    <r>
      <t>ð</t>
    </r>
    <r>
      <rPr>
        <sz val="7"/>
        <rFont val="Times New Roman"/>
        <family val="1"/>
      </rPr>
      <t xml:space="preserve">  </t>
    </r>
    <r>
      <rPr>
        <sz val="11"/>
        <rFont val="Calibri"/>
        <family val="2"/>
      </rPr>
      <t>Modification ligne / colonne : cliquer – tirer pour inverser l’ordre</t>
    </r>
  </si>
  <si>
    <r>
      <t>ð</t>
    </r>
    <r>
      <rPr>
        <sz val="7"/>
        <rFont val="Times New Roman"/>
        <family val="1"/>
      </rPr>
      <t xml:space="preserve">  </t>
    </r>
    <r>
      <rPr>
        <sz val="11"/>
        <rFont val="Calibri"/>
        <family val="2"/>
      </rPr>
      <t>Classement par ordre décroissant selon les totaux des quantités par client : se placer sur un client  .. click droit .. Sort .. More sort options :</t>
    </r>
  </si>
  <si>
    <r>
      <t>ð</t>
    </r>
    <r>
      <rPr>
        <sz val="7"/>
        <rFont val="Times New Roman"/>
        <family val="1"/>
      </rPr>
      <t xml:space="preserve">  </t>
    </r>
    <r>
      <rPr>
        <sz val="11"/>
        <rFont val="Calibri"/>
        <family val="2"/>
      </rPr>
      <t>Obtenir les renseignements concernant la vente des 25 raquettes à John MacEnroe : double clic sur le ‘25’ .. une nouvelle feuille est créée (nommée ‘Détails25 dans le fichier). Attention, la feuille créée n’est pas dynamique (pas en liaison avec les données).</t>
    </r>
  </si>
  <si>
    <r>
      <t>ð</t>
    </r>
    <r>
      <rPr>
        <sz val="7"/>
        <rFont val="Times New Roman"/>
        <family val="1"/>
      </rPr>
      <t xml:space="preserve">  </t>
    </r>
    <r>
      <rPr>
        <sz val="11"/>
        <rFont val="Calibri"/>
        <family val="2"/>
      </rPr>
      <t>Enlever les totaux par produit : options du tableau croisé dynamique (PivotTable Options .. Totals &amp; Filters :</t>
    </r>
  </si>
  <si>
    <t>Tcd du nombre de produits par client pour un vendeur spécifique en utilisant les filtres de page</t>
  </si>
  <si>
    <t>Créez ensuite une feuille pour chaque vendeur en utilisant l'option adéquate :</t>
  </si>
  <si>
    <t>Une fois réalisé, affichez les sous-totaux par vendeur et affichez la date et le produit de la vente de Dave à Bjorn Borg :</t>
  </si>
  <si>
    <t>Ce total est obtenu via la création d'un champ calculé</t>
  </si>
  <si>
    <t>Des zones nommées reprenant les contenus des listes ont été créées au préalable</t>
  </si>
  <si>
    <r>
      <t>ð</t>
    </r>
    <r>
      <rPr>
        <sz val="7"/>
        <rFont val="Times New Roman"/>
        <family val="1"/>
      </rPr>
      <t xml:space="preserve">  </t>
    </r>
    <r>
      <rPr>
        <sz val="11"/>
        <rFont val="Calibri"/>
        <family val="2"/>
      </rPr>
      <t>Renommer le champ de synthèse : via la zone ‘Σ valeur .. Paramètre du champ de valeur’ (‘Σ values .. Values Field Settings’) (ou modifier dans la barre de formule)</t>
    </r>
  </si>
  <si>
    <t>=&gt; PivotTable Analyse .. PivotChart (ou via le ruban Insert .. Choix du graphique souhaité)</t>
  </si>
  <si>
    <t>=&gt; Analyse du tableau croisé dynamique .. Graphique croisé dynamique (ou via le ruban Insert .. Choix du graphique souhaité)</t>
  </si>
  <si>
    <t xml:space="preserve">NB : Les conteus des listes des vendeurs, des clients et des produits proviennent de zones nommées. </t>
  </si>
  <si>
    <t xml:space="preserve">NB1 : </t>
  </si>
  <si>
    <t>NB2 : Afin d'avoir des zones nommées qui s'agrandissent si on ajoute de nouveaux éléments, il faut les inclure dans des tableaux de données</t>
  </si>
  <si>
    <t>John Travolta</t>
  </si>
  <si>
    <r>
      <t xml:space="preserve">NB3 : Pour l'instant, les solutions proviennent d'une liste qui va jusqu'à la ligne 28. Nous aurions pu prendre des colonnes entières ou </t>
    </r>
    <r>
      <rPr>
        <b/>
        <u/>
        <sz val="10"/>
        <rFont val="Arial"/>
        <family val="2"/>
      </rPr>
      <t>utiliser un tableau de données comme source des TCD</t>
    </r>
  </si>
  <si>
    <t>=&gt; Transformer la plage des données en un tableau de données</t>
  </si>
  <si>
    <t>(Tous)</t>
  </si>
  <si>
    <t>(vide)</t>
  </si>
  <si>
    <t>=&gt; Via 'Analyse du tableau croisé dynamique .. Options du tableau croisé dynamique .. Options .. Afficher les pages des filtres du rapport'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</si>
</sst>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1]"/>
    <numFmt numFmtId="165" formatCode="_-* #,##0.00\ [$€-40C]_-;\-* #,##0.00\ [$€-40C]_-;_-* &quot;-&quot;??\ [$€-40C]_-;_-@_-"/>
    <numFmt numFmtId="166" formatCode="#,##0.00\ [$€-40C]"/>
    <numFmt numFmtId="167" formatCode="#,##0\ [$€-40C]"/>
    <numFmt numFmtId="168" formatCode="#,##0.00_-\ [$€-1]"/>
  </numFmts>
  <fonts count="10" x14ac:knownFonts="1">
    <font>
      <sz val="10"/>
      <name val="Arial"/>
    </font>
    <font>
      <u/>
      <sz val="10"/>
      <color indexed="12"/>
      <name val="Arial"/>
      <family val="2"/>
    </font>
    <font>
      <b/>
      <sz val="12"/>
      <name val="Arial"/>
      <family val="2"/>
    </font>
    <font>
      <sz val="10"/>
      <name val="Arial"/>
      <family val="2"/>
    </font>
    <font>
      <b/>
      <sz val="10"/>
      <name val="Arial"/>
      <family val="2"/>
    </font>
    <font>
      <b/>
      <sz val="10"/>
      <color indexed="18"/>
      <name val="Arial"/>
      <family val="2"/>
    </font>
    <font>
      <b/>
      <u/>
      <sz val="10"/>
      <name val="Arial"/>
      <family val="2"/>
    </font>
    <font>
      <sz val="11"/>
      <name val="Calibri"/>
      <family val="2"/>
    </font>
    <font>
      <sz val="11"/>
      <name val="Wingdings"/>
      <charset val="2"/>
    </font>
    <font>
      <sz val="7"/>
      <name val="Times New Roman"/>
      <family val="1"/>
    </font>
  </fonts>
  <fills count="2">
    <fill>
      <patternFill patternType="none"/>
    </fill>
    <fill>
      <patternFill patternType="gray125"/>
    </fill>
  </fills>
  <borders count="28">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right/>
      <top style="thin">
        <color indexed="23"/>
      </top>
      <bottom style="medium">
        <color indexed="23"/>
      </bottom>
      <diagonal/>
    </border>
    <border>
      <left/>
      <right/>
      <top style="medium">
        <color indexed="23"/>
      </top>
      <bottom style="medium">
        <color indexed="23"/>
      </bottom>
      <diagonal/>
    </border>
    <border>
      <left style="thin">
        <color indexed="64"/>
      </left>
      <right style="double">
        <color indexed="64"/>
      </right>
      <top style="double">
        <color indexed="64"/>
      </top>
      <bottom style="double">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right style="thin">
        <color rgb="FFABABAB"/>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rgb="FFABABAB"/>
      </top>
      <bottom style="thin">
        <color rgb="FFABABAB"/>
      </bottom>
      <diagonal/>
    </border>
    <border>
      <left style="double">
        <color indexed="64"/>
      </left>
      <right style="double">
        <color indexed="64"/>
      </right>
      <top/>
      <bottom style="double">
        <color indexed="64"/>
      </bottom>
      <diagonal/>
    </border>
    <border>
      <left style="thin">
        <color rgb="FFABABAB"/>
      </left>
      <right style="thin">
        <color rgb="FFABABAB"/>
      </right>
      <top/>
      <bottom/>
      <diagonal/>
    </border>
    <border>
      <left style="thin">
        <color rgb="FFABABAB"/>
      </left>
      <right/>
      <top style="thin">
        <color indexed="65"/>
      </top>
      <bottom style="thin">
        <color rgb="FFABABAB"/>
      </bottom>
      <diagonal/>
    </border>
  </borders>
  <cellStyleXfs count="2">
    <xf numFmtId="0" fontId="0" fillId="0" borderId="0"/>
    <xf numFmtId="0" fontId="1" fillId="0" borderId="0" applyNumberFormat="0" applyFill="0" applyBorder="0" applyAlignment="0" applyProtection="0">
      <alignment vertical="top"/>
      <protection locked="0"/>
    </xf>
  </cellStyleXfs>
  <cellXfs count="66">
    <xf numFmtId="0" fontId="0" fillId="0" borderId="0" xfId="0"/>
    <xf numFmtId="0" fontId="0" fillId="0" borderId="1" xfId="0" applyBorder="1" applyAlignment="1">
      <alignment horizontal="center" vertical="top"/>
    </xf>
    <xf numFmtId="0" fontId="0" fillId="0" borderId="2" xfId="0" applyBorder="1" applyAlignment="1">
      <alignment horizontal="center" vertical="top"/>
    </xf>
    <xf numFmtId="0" fontId="0" fillId="0" borderId="2" xfId="0" applyBorder="1" applyAlignment="1">
      <alignment horizontal="center" vertical="top" wrapText="1"/>
    </xf>
    <xf numFmtId="0" fontId="0" fillId="0" borderId="3" xfId="0" applyBorder="1"/>
    <xf numFmtId="0" fontId="0" fillId="0" borderId="4" xfId="0" applyBorder="1"/>
    <xf numFmtId="0" fontId="0" fillId="0" borderId="5" xfId="0" applyBorder="1"/>
    <xf numFmtId="14" fontId="0" fillId="0" borderId="3" xfId="0" applyNumberFormat="1" applyBorder="1"/>
    <xf numFmtId="14" fontId="0" fillId="0" borderId="4" xfId="0" applyNumberFormat="1" applyBorder="1"/>
    <xf numFmtId="0" fontId="1" fillId="0" borderId="0" xfId="1" applyAlignment="1" applyProtection="1"/>
    <xf numFmtId="0" fontId="1" fillId="0" borderId="0" xfId="1" applyBorder="1" applyAlignment="1" applyProtection="1"/>
    <xf numFmtId="0" fontId="0" fillId="0" borderId="6" xfId="0" applyBorder="1"/>
    <xf numFmtId="0" fontId="2" fillId="0" borderId="0" xfId="0" applyFont="1"/>
    <xf numFmtId="0" fontId="0" fillId="0" borderId="0" xfId="0" applyAlignment="1">
      <alignment wrapText="1"/>
    </xf>
    <xf numFmtId="164" fontId="0" fillId="0" borderId="0" xfId="0" applyNumberFormat="1"/>
    <xf numFmtId="0" fontId="0" fillId="0" borderId="7" xfId="0" applyBorder="1"/>
    <xf numFmtId="0" fontId="4" fillId="0" borderId="6" xfId="0" applyFont="1" applyBorder="1" applyAlignment="1">
      <alignment horizontal="center"/>
    </xf>
    <xf numFmtId="0" fontId="3" fillId="0" borderId="4" xfId="0" applyFont="1" applyBorder="1"/>
    <xf numFmtId="0" fontId="3" fillId="0" borderId="0" xfId="0" applyFont="1"/>
    <xf numFmtId="0" fontId="0" fillId="0" borderId="8" xfId="0" applyBorder="1"/>
    <xf numFmtId="14" fontId="0" fillId="0" borderId="8" xfId="0" applyNumberFormat="1" applyBorder="1"/>
    <xf numFmtId="0" fontId="5" fillId="0" borderId="9" xfId="0" applyFont="1" applyBorder="1" applyAlignment="1">
      <alignment horizontal="center"/>
    </xf>
    <xf numFmtId="14" fontId="0" fillId="0" borderId="0" xfId="0" applyNumberFormat="1"/>
    <xf numFmtId="0" fontId="3" fillId="0" borderId="0" xfId="0" quotePrefix="1" applyFont="1"/>
    <xf numFmtId="165" fontId="0" fillId="0" borderId="3" xfId="0" applyNumberFormat="1" applyBorder="1"/>
    <xf numFmtId="165" fontId="0" fillId="0" borderId="4" xfId="0" applyNumberFormat="1" applyBorder="1"/>
    <xf numFmtId="0" fontId="0" fillId="0" borderId="0" xfId="0" pivotButton="1"/>
    <xf numFmtId="0" fontId="0" fillId="0" borderId="0" xfId="0" applyAlignment="1">
      <alignment horizontal="left"/>
    </xf>
    <xf numFmtId="165" fontId="0" fillId="0" borderId="0" xfId="0" applyNumberFormat="1"/>
    <xf numFmtId="0" fontId="0" fillId="0" borderId="10" xfId="0" applyBorder="1" applyAlignment="1">
      <alignment horizontal="center" vertical="top"/>
    </xf>
    <xf numFmtId="167" fontId="0" fillId="0" borderId="0" xfId="0" applyNumberFormat="1"/>
    <xf numFmtId="0" fontId="6" fillId="0" borderId="0" xfId="0" applyFont="1"/>
    <xf numFmtId="0" fontId="0" fillId="0" borderId="0" xfId="0" applyAlignment="1">
      <alignment horizontal="left" indent="1"/>
    </xf>
    <xf numFmtId="168" fontId="0" fillId="0" borderId="0" xfId="0" applyNumberFormat="1"/>
    <xf numFmtId="165" fontId="0" fillId="0" borderId="0" xfId="0" applyNumberFormat="1" applyAlignment="1">
      <alignment horizontal="center"/>
    </xf>
    <xf numFmtId="9" fontId="0" fillId="0" borderId="0" xfId="0" applyNumberFormat="1"/>
    <xf numFmtId="0" fontId="3" fillId="0" borderId="0" xfId="0" quotePrefix="1" applyFont="1" applyAlignment="1">
      <alignment horizontal="left"/>
    </xf>
    <xf numFmtId="0" fontId="8" fillId="0" borderId="0" xfId="0" applyFont="1" applyAlignment="1">
      <alignment horizontal="left" vertical="center" indent="4"/>
    </xf>
    <xf numFmtId="0" fontId="7" fillId="0" borderId="0" xfId="0" applyFont="1"/>
    <xf numFmtId="0" fontId="7" fillId="0" borderId="0" xfId="0" applyFont="1" applyAlignment="1">
      <alignment vertical="center"/>
    </xf>
    <xf numFmtId="0" fontId="7" fillId="0" borderId="0" xfId="0" applyFont="1" applyAlignment="1">
      <alignment horizontal="left" vertical="center" indent="3"/>
    </xf>
    <xf numFmtId="0" fontId="7" fillId="0" borderId="0" xfId="0" applyFont="1" applyAlignment="1">
      <alignment horizontal="left" vertical="center" indent="4"/>
    </xf>
    <xf numFmtId="0" fontId="0" fillId="0" borderId="11" xfId="0" pivotButton="1" applyBorder="1"/>
    <xf numFmtId="0" fontId="0" fillId="0" borderId="12" xfId="0" applyBorder="1"/>
    <xf numFmtId="0" fontId="0" fillId="0" borderId="13" xfId="0" applyBorder="1"/>
    <xf numFmtId="0" fontId="0" fillId="0" borderId="11" xfId="0" applyBorder="1"/>
    <xf numFmtId="0" fontId="0" fillId="0" borderId="14" xfId="0" applyBorder="1"/>
    <xf numFmtId="0" fontId="0" fillId="0" borderId="15" xfId="0" applyBorder="1"/>
    <xf numFmtId="0" fontId="0" fillId="0" borderId="16" xfId="0" applyBorder="1"/>
    <xf numFmtId="0" fontId="0" fillId="0" borderId="18" xfId="0" applyBorder="1"/>
    <xf numFmtId="0" fontId="0" fillId="0" borderId="22" xfId="0" applyBorder="1"/>
    <xf numFmtId="0" fontId="0" fillId="0" borderId="21" xfId="0" applyBorder="1"/>
    <xf numFmtId="14" fontId="0" fillId="0" borderId="11" xfId="0" applyNumberFormat="1" applyBorder="1"/>
    <xf numFmtId="0" fontId="0" fillId="0" borderId="23" xfId="0" applyBorder="1"/>
    <xf numFmtId="0" fontId="0" fillId="0" borderId="24" xfId="0" applyBorder="1"/>
    <xf numFmtId="0" fontId="4" fillId="0" borderId="25" xfId="0" applyFont="1" applyBorder="1" applyAlignment="1">
      <alignment horizontal="center"/>
    </xf>
    <xf numFmtId="0" fontId="0" fillId="0" borderId="17" xfId="0" applyBorder="1"/>
    <xf numFmtId="0" fontId="0" fillId="0" borderId="19" xfId="0" applyBorder="1"/>
    <xf numFmtId="0" fontId="0" fillId="0" borderId="20" xfId="0" applyBorder="1"/>
    <xf numFmtId="0" fontId="0" fillId="0" borderId="26" xfId="0" applyBorder="1"/>
    <xf numFmtId="0" fontId="0" fillId="0" borderId="21" xfId="0" pivotButton="1" applyBorder="1"/>
    <xf numFmtId="166" fontId="0" fillId="0" borderId="22" xfId="0" applyNumberFormat="1" applyBorder="1"/>
    <xf numFmtId="0" fontId="0" fillId="0" borderId="27" xfId="0" applyBorder="1"/>
    <xf numFmtId="14" fontId="0" fillId="0" borderId="18" xfId="0" applyNumberFormat="1" applyBorder="1"/>
    <xf numFmtId="166" fontId="0" fillId="0" borderId="21" xfId="0" applyNumberFormat="1" applyBorder="1"/>
    <xf numFmtId="0" fontId="3" fillId="0" borderId="0" xfId="0" applyFont="1" applyAlignment="1">
      <alignment horizontal="left" vertical="top" wrapText="1"/>
    </xf>
  </cellXfs>
  <cellStyles count="2">
    <cellStyle name="Lien hypertexte" xfId="1" builtinId="8"/>
    <cellStyle name="Normal" xfId="0" builtinId="0"/>
  </cellStyles>
  <dxfs count="9">
    <dxf>
      <numFmt numFmtId="13" formatCode="0%"/>
    </dxf>
    <dxf>
      <alignment horizontal="center" readingOrder="0"/>
    </dxf>
    <dxf>
      <numFmt numFmtId="13" formatCode="0%"/>
    </dxf>
    <dxf>
      <alignment horizontal="center" readingOrder="0"/>
    </dxf>
    <dxf>
      <alignment horizontal="center" readingOrder="0"/>
    </dxf>
    <dxf>
      <border diagonalUp="0" diagonalDown="0">
        <left style="thin">
          <color indexed="64"/>
        </left>
        <right style="thin">
          <color indexed="64"/>
        </right>
        <top/>
        <bottom/>
        <vertical/>
        <horizontal/>
      </border>
    </dxf>
    <dxf>
      <border outline="0">
        <top style="double">
          <color indexed="64"/>
        </top>
        <bottom style="thin">
          <color indexed="64"/>
        </bottom>
      </border>
    </dxf>
    <dxf>
      <border outline="0">
        <bottom style="double">
          <color indexed="64"/>
        </bottom>
      </border>
    </dxf>
    <dxf>
      <font>
        <b/>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11/relationships/timelineCache" Target="timelineCaches/timelineCach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07/relationships/slicerCache" Target="slicerCaches/slicerCache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pivotCacheDefinition" Target="pivotCache/pivotCacheDefinition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[TCD-EX02.xlsx]Vendeurs_pourcentage_graph_Sol!Tableau croisé dynamique26</c:name>
    <c:fmtId val="0"/>
  </c:pivotSource>
  <c:chart>
    <c:autoTitleDeleted val="0"/>
    <c:pivotFmts>
      <c:pivotFmt>
        <c:idx val="0"/>
        <c:marker>
          <c:symbol val="none"/>
        </c:marker>
        <c:dLbl>
          <c:idx val="0"/>
          <c:spPr/>
          <c:txPr>
            <a:bodyPr rot="-5400000" vert="horz"/>
            <a:lstStyle/>
            <a:p>
              <a:pPr>
                <a:defRPr/>
              </a:pPr>
              <a:endParaRPr lang="fr-FR"/>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rot="-5400000" vert="horz"/>
            <a:lstStyle/>
            <a:p>
              <a:pPr>
                <a:defRPr/>
              </a:pPr>
              <a:endParaRPr lang="fr-FR"/>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rot="-5400000" vert="horz"/>
            <a:lstStyle/>
            <a:p>
              <a:pPr>
                <a:defRPr/>
              </a:pPr>
              <a:endParaRPr lang="fr-FR"/>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Vendeurs_pourcentage_graph_Sol!$B$7:$B$8</c:f>
              <c:strCache>
                <c:ptCount val="1"/>
                <c:pt idx="0">
                  <c:v>0-499</c:v>
                </c:pt>
              </c:strCache>
            </c:strRef>
          </c:tx>
          <c:invertIfNegative val="0"/>
          <c:dLbls>
            <c:spPr/>
            <c:txPr>
              <a:bodyPr rot="-5400000" vert="horz"/>
              <a:lstStyle/>
              <a:p>
                <a:pPr>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Vendeurs_pourcentage_graph_Sol!$A$9:$A$14</c:f>
              <c:strCache>
                <c:ptCount val="5"/>
                <c:pt idx="0">
                  <c:v>Patrick Hernandez</c:v>
                </c:pt>
                <c:pt idx="1">
                  <c:v>Patrick Juvet</c:v>
                </c:pt>
                <c:pt idx="2">
                  <c:v>C-Jérôme</c:v>
                </c:pt>
                <c:pt idx="3">
                  <c:v>Dave</c:v>
                </c:pt>
                <c:pt idx="4">
                  <c:v>Jonnhy Halliday</c:v>
                </c:pt>
              </c:strCache>
            </c:strRef>
          </c:cat>
          <c:val>
            <c:numRef>
              <c:f>Vendeurs_pourcentage_graph_Sol!$B$9:$B$14</c:f>
              <c:numCache>
                <c:formatCode>0%</c:formatCode>
                <c:ptCount val="5"/>
                <c:pt idx="0">
                  <c:v>0.75</c:v>
                </c:pt>
                <c:pt idx="1">
                  <c:v>0.5</c:v>
                </c:pt>
                <c:pt idx="2">
                  <c:v>0.5</c:v>
                </c:pt>
                <c:pt idx="3">
                  <c:v>0.66666666666666663</c:v>
                </c:pt>
                <c:pt idx="4">
                  <c:v>1</c:v>
                </c:pt>
              </c:numCache>
            </c:numRef>
          </c:val>
          <c:extLst>
            <c:ext xmlns:c16="http://schemas.microsoft.com/office/drawing/2014/chart" uri="{C3380CC4-5D6E-409C-BE32-E72D297353CC}">
              <c16:uniqueId val="{00000000-29AB-422D-A925-9DF8AC119B32}"/>
            </c:ext>
          </c:extLst>
        </c:ser>
        <c:ser>
          <c:idx val="1"/>
          <c:order val="1"/>
          <c:tx>
            <c:strRef>
              <c:f>Vendeurs_pourcentage_graph_Sol!$C$7:$C$8</c:f>
              <c:strCache>
                <c:ptCount val="1"/>
                <c:pt idx="0">
                  <c:v>500-999</c:v>
                </c:pt>
              </c:strCache>
            </c:strRef>
          </c:tx>
          <c:invertIfNegative val="0"/>
          <c:dLbls>
            <c:spPr/>
            <c:txPr>
              <a:bodyPr rot="-5400000" vert="horz"/>
              <a:lstStyle/>
              <a:p>
                <a:pPr>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Vendeurs_pourcentage_graph_Sol!$A$9:$A$14</c:f>
              <c:strCache>
                <c:ptCount val="5"/>
                <c:pt idx="0">
                  <c:v>Patrick Hernandez</c:v>
                </c:pt>
                <c:pt idx="1">
                  <c:v>Patrick Juvet</c:v>
                </c:pt>
                <c:pt idx="2">
                  <c:v>C-Jérôme</c:v>
                </c:pt>
                <c:pt idx="3">
                  <c:v>Dave</c:v>
                </c:pt>
                <c:pt idx="4">
                  <c:v>Jonnhy Halliday</c:v>
                </c:pt>
              </c:strCache>
            </c:strRef>
          </c:cat>
          <c:val>
            <c:numRef>
              <c:f>Vendeurs_pourcentage_graph_Sol!$C$9:$C$14</c:f>
              <c:numCache>
                <c:formatCode>0%</c:formatCode>
                <c:ptCount val="5"/>
                <c:pt idx="0">
                  <c:v>0</c:v>
                </c:pt>
                <c:pt idx="1">
                  <c:v>0</c:v>
                </c:pt>
                <c:pt idx="2">
                  <c:v>0.5</c:v>
                </c:pt>
                <c:pt idx="3">
                  <c:v>0.33333333333333331</c:v>
                </c:pt>
                <c:pt idx="4">
                  <c:v>0</c:v>
                </c:pt>
              </c:numCache>
            </c:numRef>
          </c:val>
          <c:extLst>
            <c:ext xmlns:c16="http://schemas.microsoft.com/office/drawing/2014/chart" uri="{C3380CC4-5D6E-409C-BE32-E72D297353CC}">
              <c16:uniqueId val="{00000001-29AB-422D-A925-9DF8AC119B32}"/>
            </c:ext>
          </c:extLst>
        </c:ser>
        <c:ser>
          <c:idx val="2"/>
          <c:order val="2"/>
          <c:tx>
            <c:strRef>
              <c:f>Vendeurs_pourcentage_graph_Sol!$D$7:$D$8</c:f>
              <c:strCache>
                <c:ptCount val="1"/>
                <c:pt idx="0">
                  <c:v>&gt;1000</c:v>
                </c:pt>
              </c:strCache>
            </c:strRef>
          </c:tx>
          <c:invertIfNegative val="0"/>
          <c:dLbls>
            <c:spPr/>
            <c:txPr>
              <a:bodyPr rot="-5400000" vert="horz"/>
              <a:lstStyle/>
              <a:p>
                <a:pPr>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Vendeurs_pourcentage_graph_Sol!$A$9:$A$14</c:f>
              <c:strCache>
                <c:ptCount val="5"/>
                <c:pt idx="0">
                  <c:v>Patrick Hernandez</c:v>
                </c:pt>
                <c:pt idx="1">
                  <c:v>Patrick Juvet</c:v>
                </c:pt>
                <c:pt idx="2">
                  <c:v>C-Jérôme</c:v>
                </c:pt>
                <c:pt idx="3">
                  <c:v>Dave</c:v>
                </c:pt>
                <c:pt idx="4">
                  <c:v>Jonnhy Halliday</c:v>
                </c:pt>
              </c:strCache>
            </c:strRef>
          </c:cat>
          <c:val>
            <c:numRef>
              <c:f>Vendeurs_pourcentage_graph_Sol!$D$9:$D$14</c:f>
              <c:numCache>
                <c:formatCode>0%</c:formatCode>
                <c:ptCount val="5"/>
                <c:pt idx="0">
                  <c:v>0.25</c:v>
                </c:pt>
                <c:pt idx="1">
                  <c:v>0.5</c:v>
                </c:pt>
                <c:pt idx="2">
                  <c:v>0</c:v>
                </c:pt>
                <c:pt idx="3">
                  <c:v>0</c:v>
                </c:pt>
                <c:pt idx="4">
                  <c:v>0</c:v>
                </c:pt>
              </c:numCache>
            </c:numRef>
          </c:val>
          <c:extLst>
            <c:ext xmlns:c16="http://schemas.microsoft.com/office/drawing/2014/chart" uri="{C3380CC4-5D6E-409C-BE32-E72D297353CC}">
              <c16:uniqueId val="{00000002-29AB-422D-A925-9DF8AC119B32}"/>
            </c:ext>
          </c:extLst>
        </c:ser>
        <c:dLbls>
          <c:showLegendKey val="0"/>
          <c:showVal val="0"/>
          <c:showCatName val="0"/>
          <c:showSerName val="0"/>
          <c:showPercent val="0"/>
          <c:showBubbleSize val="0"/>
        </c:dLbls>
        <c:gapWidth val="150"/>
        <c:axId val="112813568"/>
        <c:axId val="112815104"/>
      </c:barChart>
      <c:catAx>
        <c:axId val="112813568"/>
        <c:scaling>
          <c:orientation val="minMax"/>
        </c:scaling>
        <c:delete val="0"/>
        <c:axPos val="b"/>
        <c:numFmt formatCode="General" sourceLinked="0"/>
        <c:majorTickMark val="out"/>
        <c:minorTickMark val="none"/>
        <c:tickLblPos val="nextTo"/>
        <c:crossAx val="112815104"/>
        <c:crosses val="autoZero"/>
        <c:auto val="1"/>
        <c:lblAlgn val="ctr"/>
        <c:lblOffset val="100"/>
        <c:noMultiLvlLbl val="0"/>
      </c:catAx>
      <c:valAx>
        <c:axId val="112815104"/>
        <c:scaling>
          <c:orientation val="minMax"/>
        </c:scaling>
        <c:delete val="0"/>
        <c:axPos val="l"/>
        <c:majorGridlines/>
        <c:numFmt formatCode="0%" sourceLinked="1"/>
        <c:majorTickMark val="out"/>
        <c:minorTickMark val="none"/>
        <c:tickLblPos val="nextTo"/>
        <c:crossAx val="112813568"/>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extLst>
    <c:ext xmlns:c14="http://schemas.microsoft.com/office/drawing/2007/8/2/chart" uri="{781A3756-C4B2-4CAC-9D66-4F8BD8637D16}">
      <c14:pivotOptions>
        <c14:dropZoneFilter val="1"/>
        <c14:dropZoneCategories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6</xdr:col>
      <xdr:colOff>670560</xdr:colOff>
      <xdr:row>11</xdr:row>
      <xdr:rowOff>160020</xdr:rowOff>
    </xdr:from>
    <xdr:to>
      <xdr:col>9</xdr:col>
      <xdr:colOff>213524</xdr:colOff>
      <xdr:row>17</xdr:row>
      <xdr:rowOff>30567</xdr:rowOff>
    </xdr:to>
    <xdr:pic>
      <xdr:nvPicPr>
        <xdr:cNvPr id="2" name="Image 1">
          <a:extLst>
            <a:ext uri="{FF2B5EF4-FFF2-40B4-BE49-F238E27FC236}">
              <a16:creationId xmlns:a16="http://schemas.microsoft.com/office/drawing/2014/main" id="{6419A756-242B-5149-C203-5A9040B989ED}"/>
            </a:ext>
          </a:extLst>
        </xdr:cNvPr>
        <xdr:cNvPicPr>
          <a:picLocks noChangeAspect="1"/>
        </xdr:cNvPicPr>
      </xdr:nvPicPr>
      <xdr:blipFill rotWithShape="1">
        <a:blip xmlns:r="http://schemas.openxmlformats.org/officeDocument/2006/relationships" r:embed="rId1"/>
        <a:srcRect t="12878"/>
        <a:stretch/>
      </xdr:blipFill>
      <xdr:spPr>
        <a:xfrm>
          <a:off x="6065520" y="2057400"/>
          <a:ext cx="1897544" cy="8763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1190625</xdr:colOff>
      <xdr:row>18</xdr:row>
      <xdr:rowOff>104775</xdr:rowOff>
    </xdr:from>
    <xdr:to>
      <xdr:col>5</xdr:col>
      <xdr:colOff>923481</xdr:colOff>
      <xdr:row>37</xdr:row>
      <xdr:rowOff>66295</xdr:rowOff>
    </xdr:to>
    <xdr:pic>
      <xdr:nvPicPr>
        <xdr:cNvPr id="2" name="Picture 1">
          <a:extLst>
            <a:ext uri="{FF2B5EF4-FFF2-40B4-BE49-F238E27FC236}">
              <a16:creationId xmlns:a16="http://schemas.microsoft.com/office/drawing/2014/main" id="{C02FA99C-9594-4B51-83BD-714040CA61F8}"/>
            </a:ext>
          </a:extLst>
        </xdr:cNvPr>
        <xdr:cNvPicPr>
          <a:picLocks noChangeAspect="1"/>
        </xdr:cNvPicPr>
      </xdr:nvPicPr>
      <xdr:blipFill>
        <a:blip xmlns:r="http://schemas.openxmlformats.org/officeDocument/2006/relationships" r:embed="rId1"/>
        <a:stretch>
          <a:fillRect/>
        </a:stretch>
      </xdr:blipFill>
      <xdr:spPr>
        <a:xfrm>
          <a:off x="1190625" y="3019425"/>
          <a:ext cx="3552381" cy="30380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739140</xdr:colOff>
      <xdr:row>5</xdr:row>
      <xdr:rowOff>99060</xdr:rowOff>
    </xdr:from>
    <xdr:to>
      <xdr:col>11</xdr:col>
      <xdr:colOff>310515</xdr:colOff>
      <xdr:row>22</xdr:row>
      <xdr:rowOff>83820</xdr:rowOff>
    </xdr:to>
    <xdr:graphicFrame macro="">
      <xdr:nvGraphicFramePr>
        <xdr:cNvPr id="2" name="Graphique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942975</xdr:colOff>
      <xdr:row>7</xdr:row>
      <xdr:rowOff>66675</xdr:rowOff>
    </xdr:from>
    <xdr:to>
      <xdr:col>10</xdr:col>
      <xdr:colOff>533400</xdr:colOff>
      <xdr:row>7</xdr:row>
      <xdr:rowOff>104775</xdr:rowOff>
    </xdr:to>
    <xdr:cxnSp macro="">
      <xdr:nvCxnSpPr>
        <xdr:cNvPr id="18454" name="Connecteur droit avec flèche 5">
          <a:extLst>
            <a:ext uri="{FF2B5EF4-FFF2-40B4-BE49-F238E27FC236}">
              <a16:creationId xmlns:a16="http://schemas.microsoft.com/office/drawing/2014/main" id="{00000000-0008-0000-0200-000016480000}"/>
            </a:ext>
          </a:extLst>
        </xdr:cNvPr>
        <xdr:cNvCxnSpPr>
          <a:cxnSpLocks noChangeShapeType="1"/>
        </xdr:cNvCxnSpPr>
      </xdr:nvCxnSpPr>
      <xdr:spPr bwMode="auto">
        <a:xfrm>
          <a:off x="7124700" y="1228725"/>
          <a:ext cx="676275" cy="38100"/>
        </a:xfrm>
        <a:prstGeom prst="straightConnector1">
          <a:avLst/>
        </a:prstGeom>
        <a:noFill/>
        <a:ln w="9525" algn="ctr">
          <a:solidFill>
            <a:srgbClr val="000000"/>
          </a:solidFill>
          <a:round/>
          <a:headEnd/>
          <a:tailEnd type="arrow" w="med" len="med"/>
        </a:ln>
      </xdr:spPr>
    </xdr:cxnSp>
    <xdr:clientData/>
  </xdr:twoCellAnchor>
  <xdr:twoCellAnchor editAs="oneCell">
    <xdr:from>
      <xdr:col>10</xdr:col>
      <xdr:colOff>590550</xdr:colOff>
      <xdr:row>7</xdr:row>
      <xdr:rowOff>19050</xdr:rowOff>
    </xdr:from>
    <xdr:to>
      <xdr:col>14</xdr:col>
      <xdr:colOff>409106</xdr:colOff>
      <xdr:row>25</xdr:row>
      <xdr:rowOff>142495</xdr:rowOff>
    </xdr:to>
    <xdr:pic>
      <xdr:nvPicPr>
        <xdr:cNvPr id="2" name="Picture 1">
          <a:extLst>
            <a:ext uri="{FF2B5EF4-FFF2-40B4-BE49-F238E27FC236}">
              <a16:creationId xmlns:a16="http://schemas.microsoft.com/office/drawing/2014/main" id="{A74CFA44-3BBF-46AA-ACBD-02026AA6AC41}"/>
            </a:ext>
          </a:extLst>
        </xdr:cNvPr>
        <xdr:cNvPicPr>
          <a:picLocks noChangeAspect="1"/>
        </xdr:cNvPicPr>
      </xdr:nvPicPr>
      <xdr:blipFill>
        <a:blip xmlns:r="http://schemas.openxmlformats.org/officeDocument/2006/relationships" r:embed="rId1"/>
        <a:stretch>
          <a:fillRect/>
        </a:stretch>
      </xdr:blipFill>
      <xdr:spPr>
        <a:xfrm>
          <a:off x="8220075" y="1181100"/>
          <a:ext cx="3752381" cy="303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0</xdr:colOff>
      <xdr:row>14</xdr:row>
      <xdr:rowOff>152400</xdr:rowOff>
    </xdr:from>
    <xdr:to>
      <xdr:col>25</xdr:col>
      <xdr:colOff>638175</xdr:colOff>
      <xdr:row>27</xdr:row>
      <xdr:rowOff>85725</xdr:rowOff>
    </xdr:to>
    <xdr:pic>
      <xdr:nvPicPr>
        <xdr:cNvPr id="2" name="Picture 1">
          <a:extLst>
            <a:ext uri="{FF2B5EF4-FFF2-40B4-BE49-F238E27FC236}">
              <a16:creationId xmlns:a16="http://schemas.microsoft.com/office/drawing/2014/main" id="{4AF678B3-0410-4355-BC67-3A00A90E6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78150" y="2705100"/>
          <a:ext cx="2162175" cy="234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533400</xdr:colOff>
      <xdr:row>15</xdr:row>
      <xdr:rowOff>9525</xdr:rowOff>
    </xdr:from>
    <xdr:to>
      <xdr:col>29</xdr:col>
      <xdr:colOff>552450</xdr:colOff>
      <xdr:row>29</xdr:row>
      <xdr:rowOff>85725</xdr:rowOff>
    </xdr:to>
    <xdr:pic>
      <xdr:nvPicPr>
        <xdr:cNvPr id="3" name="Picture 2">
          <a:extLst>
            <a:ext uri="{FF2B5EF4-FFF2-40B4-BE49-F238E27FC236}">
              <a16:creationId xmlns:a16="http://schemas.microsoft.com/office/drawing/2014/main" id="{F5F53EF4-D29D-409B-BBA5-E09B0FCDF2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97550" y="2724150"/>
          <a:ext cx="2305050"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638175</xdr:colOff>
      <xdr:row>16</xdr:row>
      <xdr:rowOff>0</xdr:rowOff>
    </xdr:from>
    <xdr:to>
      <xdr:col>27</xdr:col>
      <xdr:colOff>47625</xdr:colOff>
      <xdr:row>26</xdr:row>
      <xdr:rowOff>76200</xdr:rowOff>
    </xdr:to>
    <xdr:sp macro="" textlink="">
      <xdr:nvSpPr>
        <xdr:cNvPr id="8195" name="AutoShape 3">
          <a:extLst>
            <a:ext uri="{FF2B5EF4-FFF2-40B4-BE49-F238E27FC236}">
              <a16:creationId xmlns:a16="http://schemas.microsoft.com/office/drawing/2014/main" id="{25FCA1CC-A150-429C-B1BE-DF5D9D85F62D}"/>
            </a:ext>
          </a:extLst>
        </xdr:cNvPr>
        <xdr:cNvSpPr>
          <a:spLocks noChangeShapeType="1"/>
        </xdr:cNvSpPr>
      </xdr:nvSpPr>
      <xdr:spPr bwMode="auto">
        <a:xfrm flipV="1">
          <a:off x="16316325" y="2905125"/>
          <a:ext cx="2457450" cy="19431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476250</xdr:colOff>
      <xdr:row>28</xdr:row>
      <xdr:rowOff>123825</xdr:rowOff>
    </xdr:from>
    <xdr:to>
      <xdr:col>25</xdr:col>
      <xdr:colOff>152400</xdr:colOff>
      <xdr:row>48</xdr:row>
      <xdr:rowOff>123825</xdr:rowOff>
    </xdr:to>
    <xdr:pic>
      <xdr:nvPicPr>
        <xdr:cNvPr id="5" name="Picture 4">
          <a:extLst>
            <a:ext uri="{FF2B5EF4-FFF2-40B4-BE49-F238E27FC236}">
              <a16:creationId xmlns:a16="http://schemas.microsoft.com/office/drawing/2014/main" id="{D1479371-C464-48E5-A42E-104724D486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68400" y="5229225"/>
          <a:ext cx="3486150" cy="363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971550</xdr:colOff>
      <xdr:row>3</xdr:row>
      <xdr:rowOff>9525</xdr:rowOff>
    </xdr:from>
    <xdr:to>
      <xdr:col>4</xdr:col>
      <xdr:colOff>666409</xdr:colOff>
      <xdr:row>15</xdr:row>
      <xdr:rowOff>9282</xdr:rowOff>
    </xdr:to>
    <xdr:pic>
      <xdr:nvPicPr>
        <xdr:cNvPr id="2" name="Picture 1">
          <a:extLst>
            <a:ext uri="{FF2B5EF4-FFF2-40B4-BE49-F238E27FC236}">
              <a16:creationId xmlns:a16="http://schemas.microsoft.com/office/drawing/2014/main" id="{FF315B7A-D1F9-4603-9F5E-768E18CD950A}"/>
            </a:ext>
          </a:extLst>
        </xdr:cNvPr>
        <xdr:cNvPicPr>
          <a:picLocks noChangeAspect="1"/>
        </xdr:cNvPicPr>
      </xdr:nvPicPr>
      <xdr:blipFill>
        <a:blip xmlns:r="http://schemas.openxmlformats.org/officeDocument/2006/relationships" r:embed="rId1"/>
        <a:stretch>
          <a:fillRect/>
        </a:stretch>
      </xdr:blipFill>
      <xdr:spPr>
        <a:xfrm>
          <a:off x="971550" y="495300"/>
          <a:ext cx="2723809" cy="19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5</xdr:col>
      <xdr:colOff>822455</xdr:colOff>
      <xdr:row>28</xdr:row>
      <xdr:rowOff>157802</xdr:rowOff>
    </xdr:to>
    <xdr:pic>
      <xdr:nvPicPr>
        <xdr:cNvPr id="2" name="Image 1">
          <a:extLst>
            <a:ext uri="{FF2B5EF4-FFF2-40B4-BE49-F238E27FC236}">
              <a16:creationId xmlns:a16="http://schemas.microsoft.com/office/drawing/2014/main" id="{89721A12-61B8-A1E4-8C0B-E6EE76917875}"/>
            </a:ext>
          </a:extLst>
        </xdr:cNvPr>
        <xdr:cNvPicPr>
          <a:picLocks noChangeAspect="1"/>
        </xdr:cNvPicPr>
      </xdr:nvPicPr>
      <xdr:blipFill>
        <a:blip xmlns:r="http://schemas.openxmlformats.org/officeDocument/2006/relationships" r:embed="rId1"/>
        <a:stretch>
          <a:fillRect/>
        </a:stretch>
      </xdr:blipFill>
      <xdr:spPr>
        <a:xfrm>
          <a:off x="853440" y="2346960"/>
          <a:ext cx="4038095" cy="25047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53340</xdr:colOff>
      <xdr:row>6</xdr:row>
      <xdr:rowOff>22860</xdr:rowOff>
    </xdr:from>
    <xdr:to>
      <xdr:col>14</xdr:col>
      <xdr:colOff>53340</xdr:colOff>
      <xdr:row>19</xdr:row>
      <xdr:rowOff>81915</xdr:rowOff>
    </xdr:to>
    <mc:AlternateContent xmlns:mc="http://schemas.openxmlformats.org/markup-compatibility/2006" xmlns:a14="http://schemas.microsoft.com/office/drawing/2010/main">
      <mc:Choice Requires="a14">
        <xdr:graphicFrame macro="">
          <xdr:nvGraphicFramePr>
            <xdr:cNvPr id="3" name="Vendeurs">
              <a:extLst>
                <a:ext uri="{FF2B5EF4-FFF2-40B4-BE49-F238E27FC236}">
                  <a16:creationId xmlns:a16="http://schemas.microsoft.com/office/drawing/2014/main" id="{63BFEF58-BC6B-30F8-FC65-9C5E9DB39CDF}"/>
                </a:ext>
              </a:extLst>
            </xdr:cNvPr>
            <xdr:cNvGraphicFramePr/>
          </xdr:nvGraphicFramePr>
          <xdr:xfrm>
            <a:off x="0" y="0"/>
            <a:ext cx="0" cy="0"/>
          </xdr:xfrm>
          <a:graphic>
            <a:graphicData uri="http://schemas.microsoft.com/office/drawing/2010/slicer">
              <sle:slicer xmlns:sle="http://schemas.microsoft.com/office/drawing/2010/slicer" name="Vendeurs"/>
            </a:graphicData>
          </a:graphic>
        </xdr:graphicFrame>
      </mc:Choice>
      <mc:Fallback xmlns="">
        <xdr:sp macro="" textlink="">
          <xdr:nvSpPr>
            <xdr:cNvPr id="0" name=""/>
            <xdr:cNvSpPr>
              <a:spLocks noTextEdit="1"/>
            </xdr:cNvSpPr>
          </xdr:nvSpPr>
          <xdr:spPr>
            <a:xfrm>
              <a:off x="8130540" y="1028700"/>
              <a:ext cx="1828800" cy="2238375"/>
            </a:xfrm>
            <a:prstGeom prst="rect">
              <a:avLst/>
            </a:prstGeom>
            <a:solidFill>
              <a:prstClr val="white"/>
            </a:solidFill>
            <a:ln w="1">
              <a:solidFill>
                <a:prstClr val="green"/>
              </a:solidFill>
            </a:ln>
          </xdr:spPr>
          <xdr:txBody>
            <a:bodyPr vertOverflow="clip" horzOverflow="clip"/>
            <a:lstStyle/>
            <a:p>
              <a:r>
                <a:rPr lang="fr-BE"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396240</xdr:colOff>
      <xdr:row>2</xdr:row>
      <xdr:rowOff>43815</xdr:rowOff>
    </xdr:from>
    <xdr:to>
      <xdr:col>15</xdr:col>
      <xdr:colOff>72390</xdr:colOff>
      <xdr:row>10</xdr:row>
      <xdr:rowOff>120015</xdr:rowOff>
    </xdr:to>
    <mc:AlternateContent xmlns:mc="http://schemas.openxmlformats.org/markup-compatibility/2006" xmlns:tsle="http://schemas.microsoft.com/office/drawing/2012/timeslicer">
      <mc:Choice Requires="tsle">
        <xdr:graphicFrame macro="">
          <xdr:nvGraphicFramePr>
            <xdr:cNvPr id="2" name="Date">
              <a:extLst>
                <a:ext uri="{FF2B5EF4-FFF2-40B4-BE49-F238E27FC236}">
                  <a16:creationId xmlns:a16="http://schemas.microsoft.com/office/drawing/2014/main" id="{ED278DD3-6B13-40A4-991A-150AF310474B}"/>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7254240" y="379095"/>
              <a:ext cx="3333750" cy="1417320"/>
            </a:xfrm>
            <a:prstGeom prst="rect">
              <a:avLst/>
            </a:prstGeom>
            <a:solidFill>
              <a:prstClr val="white"/>
            </a:solidFill>
            <a:ln w="1">
              <a:solidFill>
                <a:prstClr val="green"/>
              </a:solidFill>
            </a:ln>
          </xdr:spPr>
          <xdr:txBody>
            <a:bodyPr vertOverflow="clip" horzOverflow="clip"/>
            <a:lstStyle/>
            <a:p>
              <a:r>
                <a:rPr lang="fr-BE" sz="1100"/>
                <a:t>Chronologie : fonctionne dans Excel 2013 ou version ultérieure. Ne pas déplacer ou redimensionner.</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19</xdr:row>
      <xdr:rowOff>0</xdr:rowOff>
    </xdr:from>
    <xdr:to>
      <xdr:col>6</xdr:col>
      <xdr:colOff>609320</xdr:colOff>
      <xdr:row>37</xdr:row>
      <xdr:rowOff>9159</xdr:rowOff>
    </xdr:to>
    <xdr:pic>
      <xdr:nvPicPr>
        <xdr:cNvPr id="2" name="Picture 1">
          <a:extLst>
            <a:ext uri="{FF2B5EF4-FFF2-40B4-BE49-F238E27FC236}">
              <a16:creationId xmlns:a16="http://schemas.microsoft.com/office/drawing/2014/main" id="{1AFCDED5-3287-495D-BACB-E3CF75BFFB29}"/>
            </a:ext>
          </a:extLst>
        </xdr:cNvPr>
        <xdr:cNvPicPr>
          <a:picLocks noChangeAspect="1"/>
        </xdr:cNvPicPr>
      </xdr:nvPicPr>
      <xdr:blipFill>
        <a:blip xmlns:r="http://schemas.openxmlformats.org/officeDocument/2006/relationships" r:embed="rId1"/>
        <a:stretch>
          <a:fillRect/>
        </a:stretch>
      </xdr:blipFill>
      <xdr:spPr>
        <a:xfrm>
          <a:off x="1524000" y="3076575"/>
          <a:ext cx="2238095" cy="29238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4</xdr:col>
      <xdr:colOff>495049</xdr:colOff>
      <xdr:row>28</xdr:row>
      <xdr:rowOff>9321</xdr:rowOff>
    </xdr:to>
    <xdr:pic>
      <xdr:nvPicPr>
        <xdr:cNvPr id="2" name="Picture 1">
          <a:extLst>
            <a:ext uri="{FF2B5EF4-FFF2-40B4-BE49-F238E27FC236}">
              <a16:creationId xmlns:a16="http://schemas.microsoft.com/office/drawing/2014/main" id="{E0FE9F1F-0908-45AA-A4A5-6C3965820AF7}"/>
            </a:ext>
          </a:extLst>
        </xdr:cNvPr>
        <xdr:cNvPicPr>
          <a:picLocks noChangeAspect="1"/>
        </xdr:cNvPicPr>
      </xdr:nvPicPr>
      <xdr:blipFill>
        <a:blip xmlns:r="http://schemas.openxmlformats.org/officeDocument/2006/relationships" r:embed="rId1"/>
        <a:stretch>
          <a:fillRect/>
        </a:stretch>
      </xdr:blipFill>
      <xdr:spPr>
        <a:xfrm>
          <a:off x="1352550" y="2914650"/>
          <a:ext cx="2009524" cy="162857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el" refreshedDate="40811.693717708331" createdVersion="3" refreshedVersion="3" minRefreshableVersion="3" recordCount="27" xr:uid="{00000000-000A-0000-FFFF-FFFF00000000}">
  <cacheSource type="worksheet">
    <worksheetSource ref="A1:G28" sheet="Tableau_données"/>
  </cacheSource>
  <cacheFields count="7">
    <cacheField name="Vendeurs" numFmtId="0">
      <sharedItems containsBlank="1" count="6">
        <s v="Patrick Juvet"/>
        <s v="Patrick Hernandez"/>
        <s v="Jonnhy Halliday"/>
        <s v="Dave"/>
        <s v="C-Jérôme"/>
        <m/>
      </sharedItems>
    </cacheField>
    <cacheField name="Clients" numFmtId="0">
      <sharedItems containsBlank="1" count="6">
        <s v="André Agassi"/>
        <s v="John McEnroe"/>
        <s v="Jimmy Connors"/>
        <s v="Pete Sampras"/>
        <s v="Bjorn Borg"/>
        <m/>
      </sharedItems>
    </cacheField>
    <cacheField name="Produits" numFmtId="0">
      <sharedItems containsBlank="1"/>
    </cacheField>
    <cacheField name="Prix" numFmtId="165">
      <sharedItems containsMixedTypes="1" containsNumber="1" containsInteger="1" minValue="8" maxValue="68"/>
    </cacheField>
    <cacheField name="Quantité" numFmtId="0">
      <sharedItems containsString="0" containsBlank="1" containsNumber="1" containsInteger="1" minValue="1" maxValue="25"/>
    </cacheField>
    <cacheField name="Date" numFmtId="14">
      <sharedItems containsNonDate="0" containsDate="1" containsString="0" containsBlank="1" minDate="2003-03-03T00:00:00" maxDate="2011-09-26T00:00:00" count="12">
        <d v="2003-03-03T00:00:00"/>
        <d v="2003-07-10T00:00:00"/>
        <d v="2004-02-15T00:00:00"/>
        <d v="2003-10-10T00:00:00"/>
        <d v="2003-11-16T00:00:00"/>
        <d v="2003-06-25T00:00:00"/>
        <d v="2003-05-14T00:00:00"/>
        <d v="2004-02-01T00:00:00"/>
        <d v="2003-08-03T00:00:00"/>
        <d v="2003-05-01T00:00:00"/>
        <d v="2011-09-25T00:00:00"/>
        <m/>
      </sharedItems>
      <fieldGroup base="5">
        <rangePr groupBy="years" startDate="2003-03-03T00:00:00" endDate="2011-09-26T00:00:00"/>
        <groupItems count="11">
          <s v="(vide)"/>
          <s v="2003"/>
          <s v="2004"/>
          <s v="2005"/>
          <s v="2006"/>
          <s v="2007"/>
          <s v="2008"/>
          <s v="2009"/>
          <s v="2010"/>
          <s v="2011"/>
          <s v="&gt;26/09/2011"/>
        </groupItems>
      </fieldGroup>
    </cacheField>
    <cacheField name="Total_Vente" numFmtId="165">
      <sharedItems containsMixedTypes="1" containsNumber="1" containsInteger="1" minValue="8" maxValue="1700"/>
    </cacheField>
  </cacheFields>
  <extLst>
    <ext xmlns:x14="http://schemas.microsoft.com/office/spreadsheetml/2009/9/main" uri="{725AE2AE-9491-48be-B2B4-4EB974FC3084}">
      <x14:pivotCacheDefinition pivotCacheId="1762085139"/>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el" refreshedDate="40811.725423148149" createdVersion="3" refreshedVersion="3" minRefreshableVersion="3" recordCount="27" xr:uid="{00000000-000A-0000-FFFF-FFFF01000000}">
  <cacheSource type="worksheet">
    <worksheetSource ref="A1:G28" sheet="Tableau_données"/>
  </cacheSource>
  <cacheFields count="7">
    <cacheField name="Vendeurs" numFmtId="0">
      <sharedItems containsBlank="1" count="6">
        <s v="Patrick Juvet"/>
        <s v="Patrick Hernandez"/>
        <s v="Jonnhy Halliday"/>
        <s v="Dave"/>
        <s v="C-Jérôme"/>
        <m/>
      </sharedItems>
    </cacheField>
    <cacheField name="Clients" numFmtId="0">
      <sharedItems containsBlank="1"/>
    </cacheField>
    <cacheField name="Produits" numFmtId="0">
      <sharedItems containsBlank="1"/>
    </cacheField>
    <cacheField name="Prix" numFmtId="165">
      <sharedItems containsMixedTypes="1" containsNumber="1" containsInteger="1" minValue="8" maxValue="68"/>
    </cacheField>
    <cacheField name="Quantité" numFmtId="0">
      <sharedItems containsString="0" containsBlank="1" containsNumber="1" containsInteger="1" minValue="1" maxValue="25"/>
    </cacheField>
    <cacheField name="Date" numFmtId="14">
      <sharedItems containsNonDate="0" containsDate="1" containsString="0" containsBlank="1" minDate="2003-03-03T00:00:00" maxDate="2011-09-26T00:00:00" count="12">
        <d v="2003-03-03T00:00:00"/>
        <d v="2003-07-10T00:00:00"/>
        <d v="2004-02-15T00:00:00"/>
        <d v="2003-10-10T00:00:00"/>
        <d v="2003-11-16T00:00:00"/>
        <d v="2003-06-25T00:00:00"/>
        <d v="2003-05-14T00:00:00"/>
        <d v="2004-02-01T00:00:00"/>
        <d v="2003-08-03T00:00:00"/>
        <d v="2003-05-01T00:00:00"/>
        <d v="2011-09-25T00:00:00"/>
        <m/>
      </sharedItems>
      <fieldGroup base="5">
        <rangePr groupBy="quarters" startDate="2003-03-03T00:00:00" endDate="2011-09-26T00:00:00"/>
        <groupItems count="6">
          <s v="(vide)"/>
          <s v="Trimestre1"/>
          <s v="Trimestre2"/>
          <s v="Trimestre3"/>
          <s v="Trimestre4"/>
          <s v="&gt;26/09/2011"/>
        </groupItems>
      </fieldGroup>
    </cacheField>
    <cacheField name="Total_Vente" numFmtId="165">
      <sharedItems containsMixedTypes="1" containsNumber="1" containsInteger="1" minValue="8" maxValue="17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el" refreshedDate="40811.738213310186" createdVersion="3" refreshedVersion="3" minRefreshableVersion="3" recordCount="27" xr:uid="{00000000-000A-0000-FFFF-FFFF02000000}">
  <cacheSource type="worksheet">
    <worksheetSource ref="A1:G28" sheet="Tableau_données"/>
  </cacheSource>
  <cacheFields count="7">
    <cacheField name="Vendeurs" numFmtId="0">
      <sharedItems containsBlank="1" count="6">
        <s v="Patrick Juvet"/>
        <s v="Patrick Hernandez"/>
        <s v="Jonnhy Halliday"/>
        <s v="Dave"/>
        <s v="C-Jérôme"/>
        <m/>
      </sharedItems>
    </cacheField>
    <cacheField name="Clients" numFmtId="0">
      <sharedItems containsBlank="1"/>
    </cacheField>
    <cacheField name="Produits" numFmtId="0">
      <sharedItems containsBlank="1"/>
    </cacheField>
    <cacheField name="Prix" numFmtId="165">
      <sharedItems containsMixedTypes="1" containsNumber="1" containsInteger="1" minValue="8" maxValue="68"/>
    </cacheField>
    <cacheField name="Quantité" numFmtId="0">
      <sharedItems containsString="0" containsBlank="1" containsNumber="1" containsInteger="1" minValue="1" maxValue="25"/>
    </cacheField>
    <cacheField name="Date" numFmtId="14">
      <sharedItems containsNonDate="0" containsDate="1" containsString="0" containsBlank="1" minDate="2003-03-03T00:00:00" maxDate="2011-09-26T00:00:00"/>
    </cacheField>
    <cacheField name="Total_Vente" numFmtId="165">
      <sharedItems containsSemiMixedTypes="0" containsString="0" containsNumber="1" containsInteger="1" minValue="0" maxValue="1700" count="14">
        <n v="136"/>
        <n v="1700"/>
        <n v="8"/>
        <n v="39"/>
        <n v="1496"/>
        <n v="32"/>
        <n v="121"/>
        <n v="130"/>
        <n v="40"/>
        <n v="544"/>
        <n v="680"/>
        <n v="260"/>
        <n v="110"/>
        <n v="0"/>
      </sharedItems>
      <fieldGroup base="6">
        <rangePr autoEnd="0" startNum="0" endNum="999" groupInterval="500"/>
        <groupItems count="4">
          <s v="&lt;0"/>
          <s v="0-499"/>
          <s v="500-999"/>
          <s v="&gt;1000"/>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350.388065046296" createdVersion="7" refreshedVersion="7" minRefreshableVersion="3" recordCount="28" xr:uid="{A3455FB8-6CCA-466D-9B69-472C0AB335BC}">
  <cacheSource type="worksheet">
    <worksheetSource ref="A1:G1048576" sheet="Tableau_données"/>
  </cacheSource>
  <cacheFields count="7">
    <cacheField name="Vendeurs" numFmtId="0">
      <sharedItems containsBlank="1" count="6">
        <s v="Patrick Juvet"/>
        <s v="Patrick Hernandez"/>
        <s v="Johnny Halliday"/>
        <s v="Dave"/>
        <s v="C-Jérôme"/>
        <m/>
      </sharedItems>
    </cacheField>
    <cacheField name="Clients" numFmtId="0">
      <sharedItems containsBlank="1" count="6">
        <s v="André Agassi"/>
        <s v="John McEnroe"/>
        <s v="Jimmy Connors"/>
        <s v="Pete Sampras"/>
        <s v="Bjorn Borg"/>
        <m/>
      </sharedItems>
    </cacheField>
    <cacheField name="Produits" numFmtId="0">
      <sharedItems containsBlank="1" count="5">
        <s v="Raquettes"/>
        <s v="Bédés"/>
        <s v="Cédés"/>
        <s v="T-shirts"/>
        <m/>
      </sharedItems>
    </cacheField>
    <cacheField name="Prix" numFmtId="0">
      <sharedItems containsBlank="1" containsMixedTypes="1" containsNumber="1" containsInteger="1" minValue="8" maxValue="68" count="6">
        <n v="68"/>
        <n v="8"/>
        <n v="13"/>
        <n v="11"/>
        <s v=""/>
        <m/>
      </sharedItems>
    </cacheField>
    <cacheField name="Quantité" numFmtId="0">
      <sharedItems containsString="0" containsBlank="1" containsNumber="1" containsInteger="1" minValue="1" maxValue="25" count="12">
        <n v="2"/>
        <n v="25"/>
        <n v="1"/>
        <n v="3"/>
        <n v="22"/>
        <n v="4"/>
        <n v="11"/>
        <n v="10"/>
        <n v="5"/>
        <n v="8"/>
        <n v="20"/>
        <m/>
      </sharedItems>
    </cacheField>
    <cacheField name="Date" numFmtId="0">
      <sharedItems containsNonDate="0" containsDate="1" containsString="0" containsBlank="1" minDate="2003-03-03T00:00:00" maxDate="2011-09-26T00:00:00" count="12">
        <d v="2003-03-03T00:00:00"/>
        <d v="2003-07-10T00:00:00"/>
        <d v="2004-02-15T00:00:00"/>
        <d v="2003-10-10T00:00:00"/>
        <d v="2003-11-16T00:00:00"/>
        <d v="2003-06-25T00:00:00"/>
        <d v="2003-05-14T00:00:00"/>
        <d v="2004-02-01T00:00:00"/>
        <d v="2003-08-03T00:00:00"/>
        <d v="2003-05-01T00:00:00"/>
        <d v="2011-09-25T00:00:00"/>
        <m/>
      </sharedItems>
    </cacheField>
    <cacheField name="Total_Vente" numFmtId="0">
      <sharedItems containsString="0" containsBlank="1" containsNumber="1" containsInteger="1" minValue="0" maxValue="1700"/>
    </cacheField>
  </cacheFields>
  <extLst>
    <ext xmlns:x14="http://schemas.microsoft.com/office/spreadsheetml/2009/9/main" uri="{725AE2AE-9491-48be-B2B4-4EB974FC3084}">
      <x14:pivotCacheDefinition pivotCacheId="32881871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el Lambert" refreshedDate="45224.640024074077" createdVersion="3" refreshedVersion="8" recordCount="27" xr:uid="{00000000-000A-0000-FFFF-FFFF05000000}">
  <cacheSource type="worksheet">
    <worksheetSource ref="A1:F28" sheet="Tableau_données"/>
  </cacheSource>
  <cacheFields count="8">
    <cacheField name="Vendeurs" numFmtId="0">
      <sharedItems containsBlank="1" count="7">
        <s v="Patrick Juvet"/>
        <s v="Patrick Hernandez"/>
        <s v="Johnny Halliday"/>
        <s v="Dave"/>
        <s v="C-Jérôme"/>
        <m/>
        <s v="Jonnhy Halliday" u="1"/>
      </sharedItems>
    </cacheField>
    <cacheField name="Clients" numFmtId="0">
      <sharedItems containsBlank="1" count="6">
        <s v="André Agassi"/>
        <s v="John McEnroe"/>
        <s v="Jimmy Connors"/>
        <s v="Pete Sampras"/>
        <s v="Bjorn Borg"/>
        <m/>
      </sharedItems>
    </cacheField>
    <cacheField name="Produits" numFmtId="0">
      <sharedItems containsBlank="1" count="5">
        <s v="Raquettes"/>
        <s v="Bédés"/>
        <s v="Cédés"/>
        <s v="T-shirts"/>
        <m/>
      </sharedItems>
    </cacheField>
    <cacheField name="Prix" numFmtId="165">
      <sharedItems containsMixedTypes="1" containsNumber="1" containsInteger="1" minValue="8" maxValue="68" count="5">
        <n v="68"/>
        <n v="8"/>
        <n v="13"/>
        <n v="11"/>
        <s v=""/>
      </sharedItems>
    </cacheField>
    <cacheField name="Quantité" numFmtId="0">
      <sharedItems containsString="0" containsBlank="1" containsNumber="1" containsInteger="1" minValue="1" maxValue="25" count="12">
        <n v="2"/>
        <n v="25"/>
        <n v="1"/>
        <n v="3"/>
        <n v="22"/>
        <n v="4"/>
        <n v="11"/>
        <n v="10"/>
        <n v="5"/>
        <n v="8"/>
        <n v="20"/>
        <m/>
      </sharedItems>
    </cacheField>
    <cacheField name="Date" numFmtId="14">
      <sharedItems containsNonDate="0" containsDate="1" containsString="0" containsBlank="1" minDate="2003-03-03T00:00:00" maxDate="2011-09-26T00:00:00" count="12">
        <d v="2003-03-03T00:00:00"/>
        <d v="2003-07-10T00:00:00"/>
        <d v="2004-02-15T00:00:00"/>
        <d v="2003-10-10T00:00:00"/>
        <d v="2003-11-16T00:00:00"/>
        <d v="2003-06-25T00:00:00"/>
        <d v="2003-05-14T00:00:00"/>
        <d v="2004-02-01T00:00:00"/>
        <d v="2003-08-03T00:00:00"/>
        <d v="2003-05-01T00:00:00"/>
        <d v="2011-09-25T00:00:00"/>
        <m/>
      </sharedItems>
    </cacheField>
    <cacheField name="Total" numFmtId="0" formula="(Quantité*Prix)" databaseField="0"/>
    <cacheField name="TotalTVAC" numFmtId="0" formula="Total*1.21"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x v="0"/>
    <s v="Raquettes"/>
    <n v="68"/>
    <n v="2"/>
    <x v="0"/>
    <n v="136"/>
  </r>
  <r>
    <x v="0"/>
    <x v="1"/>
    <s v="Raquettes"/>
    <n v="68"/>
    <n v="25"/>
    <x v="1"/>
    <n v="1700"/>
  </r>
  <r>
    <x v="1"/>
    <x v="1"/>
    <s v="Bédés"/>
    <n v="8"/>
    <n v="1"/>
    <x v="2"/>
    <n v="8"/>
  </r>
  <r>
    <x v="1"/>
    <x v="2"/>
    <s v="Cédés"/>
    <n v="13"/>
    <n v="3"/>
    <x v="3"/>
    <n v="39"/>
  </r>
  <r>
    <x v="1"/>
    <x v="3"/>
    <s v="Raquettes"/>
    <n v="68"/>
    <n v="22"/>
    <x v="4"/>
    <n v="1496"/>
  </r>
  <r>
    <x v="2"/>
    <x v="1"/>
    <s v="Bédés"/>
    <n v="8"/>
    <n v="4"/>
    <x v="5"/>
    <n v="32"/>
  </r>
  <r>
    <x v="2"/>
    <x v="0"/>
    <s v="T-shirts"/>
    <n v="11"/>
    <n v="11"/>
    <x v="6"/>
    <n v="121"/>
  </r>
  <r>
    <x v="3"/>
    <x v="4"/>
    <s v="Cédés"/>
    <n v="13"/>
    <n v="10"/>
    <x v="7"/>
    <n v="130"/>
  </r>
  <r>
    <x v="3"/>
    <x v="3"/>
    <s v="Bédés"/>
    <n v="8"/>
    <n v="5"/>
    <x v="8"/>
    <n v="40"/>
  </r>
  <r>
    <x v="3"/>
    <x v="4"/>
    <s v="Raquettes"/>
    <n v="68"/>
    <n v="8"/>
    <x v="9"/>
    <n v="544"/>
  </r>
  <r>
    <x v="4"/>
    <x v="0"/>
    <s v="Raquettes"/>
    <n v="68"/>
    <n v="10"/>
    <x v="10"/>
    <n v="680"/>
  </r>
  <r>
    <x v="1"/>
    <x v="0"/>
    <s v="Cédés"/>
    <n v="13"/>
    <n v="20"/>
    <x v="10"/>
    <n v="260"/>
  </r>
  <r>
    <x v="4"/>
    <x v="0"/>
    <s v="T-shirts"/>
    <n v="11"/>
    <n v="10"/>
    <x v="10"/>
    <n v="110"/>
  </r>
  <r>
    <x v="5"/>
    <x v="5"/>
    <m/>
    <s v=""/>
    <m/>
    <x v="11"/>
    <s v=""/>
  </r>
  <r>
    <x v="5"/>
    <x v="5"/>
    <m/>
    <s v=""/>
    <m/>
    <x v="11"/>
    <s v=""/>
  </r>
  <r>
    <x v="5"/>
    <x v="5"/>
    <m/>
    <s v=""/>
    <m/>
    <x v="11"/>
    <s v=""/>
  </r>
  <r>
    <x v="5"/>
    <x v="5"/>
    <m/>
    <s v=""/>
    <m/>
    <x v="11"/>
    <s v=""/>
  </r>
  <r>
    <x v="5"/>
    <x v="5"/>
    <m/>
    <s v=""/>
    <m/>
    <x v="11"/>
    <s v=""/>
  </r>
  <r>
    <x v="5"/>
    <x v="5"/>
    <m/>
    <s v=""/>
    <m/>
    <x v="11"/>
    <s v=""/>
  </r>
  <r>
    <x v="5"/>
    <x v="5"/>
    <m/>
    <s v=""/>
    <m/>
    <x v="11"/>
    <s v=""/>
  </r>
  <r>
    <x v="5"/>
    <x v="5"/>
    <m/>
    <s v=""/>
    <m/>
    <x v="11"/>
    <s v=""/>
  </r>
  <r>
    <x v="5"/>
    <x v="5"/>
    <m/>
    <s v=""/>
    <m/>
    <x v="11"/>
    <s v=""/>
  </r>
  <r>
    <x v="5"/>
    <x v="5"/>
    <m/>
    <s v=""/>
    <m/>
    <x v="11"/>
    <s v=""/>
  </r>
  <r>
    <x v="5"/>
    <x v="5"/>
    <m/>
    <s v=""/>
    <m/>
    <x v="11"/>
    <s v=""/>
  </r>
  <r>
    <x v="5"/>
    <x v="5"/>
    <m/>
    <s v=""/>
    <m/>
    <x v="11"/>
    <s v=""/>
  </r>
  <r>
    <x v="5"/>
    <x v="5"/>
    <m/>
    <s v=""/>
    <m/>
    <x v="11"/>
    <s v=""/>
  </r>
  <r>
    <x v="5"/>
    <x v="5"/>
    <m/>
    <s v=""/>
    <m/>
    <x v="11"/>
    <s v=""/>
  </r>
</pivotCacheRecords>
</file>

<file path=xl/pivotCache/pivotCacheRecords2.xml><?xml version="1.0" encoding="utf-8"?>
<pivotCacheRecords xmlns="http://schemas.openxmlformats.org/spreadsheetml/2006/main" xmlns:r="http://schemas.openxmlformats.org/officeDocument/2006/relationships" count="27">
  <r>
    <x v="0"/>
    <s v="André Agassi"/>
    <s v="Raquettes"/>
    <n v="68"/>
    <n v="2"/>
    <x v="0"/>
    <n v="136"/>
  </r>
  <r>
    <x v="0"/>
    <s v="John McEnroe"/>
    <s v="Raquettes"/>
    <n v="68"/>
    <n v="25"/>
    <x v="1"/>
    <n v="1700"/>
  </r>
  <r>
    <x v="1"/>
    <s v="John McEnroe"/>
    <s v="Bédés"/>
    <n v="8"/>
    <n v="1"/>
    <x v="2"/>
    <n v="8"/>
  </r>
  <r>
    <x v="1"/>
    <s v="Jimmy Connors"/>
    <s v="Cédés"/>
    <n v="13"/>
    <n v="3"/>
    <x v="3"/>
    <n v="39"/>
  </r>
  <r>
    <x v="1"/>
    <s v="Pete Sampras"/>
    <s v="Raquettes"/>
    <n v="68"/>
    <n v="22"/>
    <x v="4"/>
    <n v="1496"/>
  </r>
  <r>
    <x v="2"/>
    <s v="John McEnroe"/>
    <s v="Bédés"/>
    <n v="8"/>
    <n v="4"/>
    <x v="5"/>
    <n v="32"/>
  </r>
  <r>
    <x v="2"/>
    <s v="André Agassi"/>
    <s v="T-shirts"/>
    <n v="11"/>
    <n v="11"/>
    <x v="6"/>
    <n v="121"/>
  </r>
  <r>
    <x v="3"/>
    <s v="Bjorn Borg"/>
    <s v="Cédés"/>
    <n v="13"/>
    <n v="10"/>
    <x v="7"/>
    <n v="130"/>
  </r>
  <r>
    <x v="3"/>
    <s v="Pete Sampras"/>
    <s v="Bédés"/>
    <n v="8"/>
    <n v="5"/>
    <x v="8"/>
    <n v="40"/>
  </r>
  <r>
    <x v="3"/>
    <s v="Bjorn Borg"/>
    <s v="Raquettes"/>
    <n v="68"/>
    <n v="8"/>
    <x v="9"/>
    <n v="544"/>
  </r>
  <r>
    <x v="4"/>
    <s v="André Agassi"/>
    <s v="Raquettes"/>
    <n v="68"/>
    <n v="10"/>
    <x v="10"/>
    <n v="680"/>
  </r>
  <r>
    <x v="1"/>
    <s v="André Agassi"/>
    <s v="Cédés"/>
    <n v="13"/>
    <n v="20"/>
    <x v="10"/>
    <n v="260"/>
  </r>
  <r>
    <x v="4"/>
    <s v="André Agassi"/>
    <s v="T-shirts"/>
    <n v="11"/>
    <n v="10"/>
    <x v="10"/>
    <n v="110"/>
  </r>
  <r>
    <x v="5"/>
    <m/>
    <m/>
    <s v=""/>
    <m/>
    <x v="11"/>
    <s v=""/>
  </r>
  <r>
    <x v="5"/>
    <m/>
    <m/>
    <s v=""/>
    <m/>
    <x v="11"/>
    <s v=""/>
  </r>
  <r>
    <x v="5"/>
    <m/>
    <m/>
    <s v=""/>
    <m/>
    <x v="11"/>
    <s v=""/>
  </r>
  <r>
    <x v="5"/>
    <m/>
    <m/>
    <s v=""/>
    <m/>
    <x v="11"/>
    <s v=""/>
  </r>
  <r>
    <x v="5"/>
    <m/>
    <m/>
    <s v=""/>
    <m/>
    <x v="11"/>
    <s v=""/>
  </r>
  <r>
    <x v="5"/>
    <m/>
    <m/>
    <s v=""/>
    <m/>
    <x v="11"/>
    <s v=""/>
  </r>
  <r>
    <x v="5"/>
    <m/>
    <m/>
    <s v=""/>
    <m/>
    <x v="11"/>
    <s v=""/>
  </r>
  <r>
    <x v="5"/>
    <m/>
    <m/>
    <s v=""/>
    <m/>
    <x v="11"/>
    <s v=""/>
  </r>
  <r>
    <x v="5"/>
    <m/>
    <m/>
    <s v=""/>
    <m/>
    <x v="11"/>
    <s v=""/>
  </r>
  <r>
    <x v="5"/>
    <m/>
    <m/>
    <s v=""/>
    <m/>
    <x v="11"/>
    <s v=""/>
  </r>
  <r>
    <x v="5"/>
    <m/>
    <m/>
    <s v=""/>
    <m/>
    <x v="11"/>
    <s v=""/>
  </r>
  <r>
    <x v="5"/>
    <m/>
    <m/>
    <s v=""/>
    <m/>
    <x v="11"/>
    <s v=""/>
  </r>
  <r>
    <x v="5"/>
    <m/>
    <m/>
    <s v=""/>
    <m/>
    <x v="11"/>
    <s v=""/>
  </r>
  <r>
    <x v="5"/>
    <m/>
    <m/>
    <s v=""/>
    <m/>
    <x v="11"/>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s v="André Agassi"/>
    <s v="Raquettes"/>
    <n v="68"/>
    <n v="2"/>
    <d v="2003-03-03T00:00:00"/>
    <x v="0"/>
  </r>
  <r>
    <x v="0"/>
    <s v="John McEnroe"/>
    <s v="Raquettes"/>
    <n v="68"/>
    <n v="25"/>
    <d v="2003-07-10T00:00:00"/>
    <x v="1"/>
  </r>
  <r>
    <x v="1"/>
    <s v="John McEnroe"/>
    <s v="Bédés"/>
    <n v="8"/>
    <n v="1"/>
    <d v="2004-02-15T00:00:00"/>
    <x v="2"/>
  </r>
  <r>
    <x v="1"/>
    <s v="Jimmy Connors"/>
    <s v="Cédés"/>
    <n v="13"/>
    <n v="3"/>
    <d v="2003-10-10T00:00:00"/>
    <x v="3"/>
  </r>
  <r>
    <x v="1"/>
    <s v="Pete Sampras"/>
    <s v="Raquettes"/>
    <n v="68"/>
    <n v="22"/>
    <d v="2003-11-16T00:00:00"/>
    <x v="4"/>
  </r>
  <r>
    <x v="2"/>
    <s v="John McEnroe"/>
    <s v="Bédés"/>
    <n v="8"/>
    <n v="4"/>
    <d v="2003-06-25T00:00:00"/>
    <x v="5"/>
  </r>
  <r>
    <x v="2"/>
    <s v="André Agassi"/>
    <s v="T-shirts"/>
    <n v="11"/>
    <n v="11"/>
    <d v="2003-05-14T00:00:00"/>
    <x v="6"/>
  </r>
  <r>
    <x v="3"/>
    <s v="Bjorn Borg"/>
    <s v="Cédés"/>
    <n v="13"/>
    <n v="10"/>
    <d v="2004-02-01T00:00:00"/>
    <x v="7"/>
  </r>
  <r>
    <x v="3"/>
    <s v="Pete Sampras"/>
    <s v="Bédés"/>
    <n v="8"/>
    <n v="5"/>
    <d v="2003-08-03T00:00:00"/>
    <x v="8"/>
  </r>
  <r>
    <x v="3"/>
    <s v="Bjorn Borg"/>
    <s v="Raquettes"/>
    <n v="68"/>
    <n v="8"/>
    <d v="2003-05-01T00:00:00"/>
    <x v="9"/>
  </r>
  <r>
    <x v="4"/>
    <s v="André Agassi"/>
    <s v="Raquettes"/>
    <n v="68"/>
    <n v="10"/>
    <d v="2011-09-25T00:00:00"/>
    <x v="10"/>
  </r>
  <r>
    <x v="1"/>
    <s v="André Agassi"/>
    <s v="Cédés"/>
    <n v="13"/>
    <n v="20"/>
    <d v="2011-09-25T00:00:00"/>
    <x v="11"/>
  </r>
  <r>
    <x v="4"/>
    <s v="André Agassi"/>
    <s v="T-shirts"/>
    <n v="11"/>
    <n v="10"/>
    <d v="2011-09-25T00:00:00"/>
    <x v="12"/>
  </r>
  <r>
    <x v="5"/>
    <m/>
    <m/>
    <s v=""/>
    <m/>
    <m/>
    <x v="13"/>
  </r>
  <r>
    <x v="5"/>
    <m/>
    <m/>
    <s v=""/>
    <m/>
    <m/>
    <x v="13"/>
  </r>
  <r>
    <x v="5"/>
    <m/>
    <m/>
    <s v=""/>
    <m/>
    <m/>
    <x v="13"/>
  </r>
  <r>
    <x v="5"/>
    <m/>
    <m/>
    <s v=""/>
    <m/>
    <m/>
    <x v="13"/>
  </r>
  <r>
    <x v="5"/>
    <m/>
    <m/>
    <s v=""/>
    <m/>
    <m/>
    <x v="13"/>
  </r>
  <r>
    <x v="5"/>
    <m/>
    <m/>
    <s v=""/>
    <m/>
    <m/>
    <x v="13"/>
  </r>
  <r>
    <x v="5"/>
    <m/>
    <m/>
    <s v=""/>
    <m/>
    <m/>
    <x v="13"/>
  </r>
  <r>
    <x v="5"/>
    <m/>
    <m/>
    <s v=""/>
    <m/>
    <m/>
    <x v="13"/>
  </r>
  <r>
    <x v="5"/>
    <m/>
    <m/>
    <s v=""/>
    <m/>
    <m/>
    <x v="13"/>
  </r>
  <r>
    <x v="5"/>
    <m/>
    <m/>
    <s v=""/>
    <m/>
    <m/>
    <x v="13"/>
  </r>
  <r>
    <x v="5"/>
    <m/>
    <m/>
    <s v=""/>
    <m/>
    <m/>
    <x v="13"/>
  </r>
  <r>
    <x v="5"/>
    <m/>
    <m/>
    <s v=""/>
    <m/>
    <m/>
    <x v="13"/>
  </r>
  <r>
    <x v="5"/>
    <m/>
    <m/>
    <s v=""/>
    <m/>
    <m/>
    <x v="13"/>
  </r>
  <r>
    <x v="5"/>
    <m/>
    <m/>
    <s v=""/>
    <m/>
    <m/>
    <x v="13"/>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x v="0"/>
    <x v="0"/>
    <x v="0"/>
    <x v="0"/>
    <x v="0"/>
    <n v="136"/>
  </r>
  <r>
    <x v="0"/>
    <x v="1"/>
    <x v="0"/>
    <x v="0"/>
    <x v="1"/>
    <x v="1"/>
    <n v="1700"/>
  </r>
  <r>
    <x v="1"/>
    <x v="1"/>
    <x v="1"/>
    <x v="1"/>
    <x v="2"/>
    <x v="2"/>
    <n v="8"/>
  </r>
  <r>
    <x v="1"/>
    <x v="2"/>
    <x v="2"/>
    <x v="2"/>
    <x v="3"/>
    <x v="3"/>
    <n v="39"/>
  </r>
  <r>
    <x v="1"/>
    <x v="3"/>
    <x v="0"/>
    <x v="0"/>
    <x v="4"/>
    <x v="4"/>
    <n v="1496"/>
  </r>
  <r>
    <x v="2"/>
    <x v="1"/>
    <x v="1"/>
    <x v="1"/>
    <x v="5"/>
    <x v="5"/>
    <n v="32"/>
  </r>
  <r>
    <x v="2"/>
    <x v="0"/>
    <x v="3"/>
    <x v="3"/>
    <x v="6"/>
    <x v="6"/>
    <n v="121"/>
  </r>
  <r>
    <x v="3"/>
    <x v="4"/>
    <x v="2"/>
    <x v="2"/>
    <x v="7"/>
    <x v="7"/>
    <n v="130"/>
  </r>
  <r>
    <x v="3"/>
    <x v="3"/>
    <x v="1"/>
    <x v="1"/>
    <x v="8"/>
    <x v="8"/>
    <n v="40"/>
  </r>
  <r>
    <x v="3"/>
    <x v="4"/>
    <x v="0"/>
    <x v="0"/>
    <x v="9"/>
    <x v="9"/>
    <n v="544"/>
  </r>
  <r>
    <x v="4"/>
    <x v="0"/>
    <x v="0"/>
    <x v="0"/>
    <x v="7"/>
    <x v="10"/>
    <n v="680"/>
  </r>
  <r>
    <x v="1"/>
    <x v="0"/>
    <x v="2"/>
    <x v="2"/>
    <x v="10"/>
    <x v="10"/>
    <n v="260"/>
  </r>
  <r>
    <x v="4"/>
    <x v="0"/>
    <x v="3"/>
    <x v="3"/>
    <x v="7"/>
    <x v="10"/>
    <n v="110"/>
  </r>
  <r>
    <x v="5"/>
    <x v="5"/>
    <x v="4"/>
    <x v="4"/>
    <x v="11"/>
    <x v="11"/>
    <n v="0"/>
  </r>
  <r>
    <x v="5"/>
    <x v="5"/>
    <x v="4"/>
    <x v="4"/>
    <x v="11"/>
    <x v="11"/>
    <n v="0"/>
  </r>
  <r>
    <x v="5"/>
    <x v="5"/>
    <x v="4"/>
    <x v="4"/>
    <x v="11"/>
    <x v="11"/>
    <n v="0"/>
  </r>
  <r>
    <x v="5"/>
    <x v="5"/>
    <x v="4"/>
    <x v="4"/>
    <x v="11"/>
    <x v="11"/>
    <n v="0"/>
  </r>
  <r>
    <x v="5"/>
    <x v="5"/>
    <x v="4"/>
    <x v="4"/>
    <x v="11"/>
    <x v="11"/>
    <n v="0"/>
  </r>
  <r>
    <x v="5"/>
    <x v="5"/>
    <x v="4"/>
    <x v="4"/>
    <x v="11"/>
    <x v="11"/>
    <n v="0"/>
  </r>
  <r>
    <x v="5"/>
    <x v="5"/>
    <x v="4"/>
    <x v="4"/>
    <x v="11"/>
    <x v="11"/>
    <n v="0"/>
  </r>
  <r>
    <x v="5"/>
    <x v="5"/>
    <x v="4"/>
    <x v="4"/>
    <x v="11"/>
    <x v="11"/>
    <n v="0"/>
  </r>
  <r>
    <x v="5"/>
    <x v="5"/>
    <x v="4"/>
    <x v="4"/>
    <x v="11"/>
    <x v="11"/>
    <n v="0"/>
  </r>
  <r>
    <x v="5"/>
    <x v="5"/>
    <x v="4"/>
    <x v="4"/>
    <x v="11"/>
    <x v="11"/>
    <n v="0"/>
  </r>
  <r>
    <x v="5"/>
    <x v="5"/>
    <x v="4"/>
    <x v="4"/>
    <x v="11"/>
    <x v="11"/>
    <n v="0"/>
  </r>
  <r>
    <x v="5"/>
    <x v="5"/>
    <x v="4"/>
    <x v="4"/>
    <x v="11"/>
    <x v="11"/>
    <n v="0"/>
  </r>
  <r>
    <x v="5"/>
    <x v="5"/>
    <x v="4"/>
    <x v="4"/>
    <x v="11"/>
    <x v="11"/>
    <n v="0"/>
  </r>
  <r>
    <x v="5"/>
    <x v="5"/>
    <x v="4"/>
    <x v="4"/>
    <x v="11"/>
    <x v="11"/>
    <n v="0"/>
  </r>
  <r>
    <x v="5"/>
    <x v="5"/>
    <x v="4"/>
    <x v="5"/>
    <x v="11"/>
    <x v="11"/>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x v="0"/>
    <x v="0"/>
    <x v="0"/>
    <x v="0"/>
    <x v="0"/>
  </r>
  <r>
    <x v="0"/>
    <x v="1"/>
    <x v="0"/>
    <x v="0"/>
    <x v="1"/>
    <x v="1"/>
  </r>
  <r>
    <x v="1"/>
    <x v="1"/>
    <x v="1"/>
    <x v="1"/>
    <x v="2"/>
    <x v="2"/>
  </r>
  <r>
    <x v="1"/>
    <x v="2"/>
    <x v="2"/>
    <x v="2"/>
    <x v="3"/>
    <x v="3"/>
  </r>
  <r>
    <x v="1"/>
    <x v="3"/>
    <x v="0"/>
    <x v="0"/>
    <x v="4"/>
    <x v="4"/>
  </r>
  <r>
    <x v="2"/>
    <x v="1"/>
    <x v="1"/>
    <x v="1"/>
    <x v="5"/>
    <x v="5"/>
  </r>
  <r>
    <x v="2"/>
    <x v="0"/>
    <x v="3"/>
    <x v="3"/>
    <x v="6"/>
    <x v="6"/>
  </r>
  <r>
    <x v="3"/>
    <x v="4"/>
    <x v="2"/>
    <x v="2"/>
    <x v="7"/>
    <x v="7"/>
  </r>
  <r>
    <x v="3"/>
    <x v="3"/>
    <x v="1"/>
    <x v="1"/>
    <x v="8"/>
    <x v="8"/>
  </r>
  <r>
    <x v="3"/>
    <x v="4"/>
    <x v="0"/>
    <x v="0"/>
    <x v="9"/>
    <x v="9"/>
  </r>
  <r>
    <x v="4"/>
    <x v="0"/>
    <x v="0"/>
    <x v="0"/>
    <x v="7"/>
    <x v="10"/>
  </r>
  <r>
    <x v="1"/>
    <x v="0"/>
    <x v="2"/>
    <x v="2"/>
    <x v="10"/>
    <x v="10"/>
  </r>
  <r>
    <x v="4"/>
    <x v="0"/>
    <x v="3"/>
    <x v="3"/>
    <x v="7"/>
    <x v="10"/>
  </r>
  <r>
    <x v="5"/>
    <x v="5"/>
    <x v="4"/>
    <x v="4"/>
    <x v="11"/>
    <x v="11"/>
  </r>
  <r>
    <x v="5"/>
    <x v="5"/>
    <x v="4"/>
    <x v="4"/>
    <x v="11"/>
    <x v="11"/>
  </r>
  <r>
    <x v="5"/>
    <x v="5"/>
    <x v="4"/>
    <x v="4"/>
    <x v="11"/>
    <x v="11"/>
  </r>
  <r>
    <x v="5"/>
    <x v="5"/>
    <x v="4"/>
    <x v="4"/>
    <x v="11"/>
    <x v="11"/>
  </r>
  <r>
    <x v="5"/>
    <x v="5"/>
    <x v="4"/>
    <x v="4"/>
    <x v="11"/>
    <x v="11"/>
  </r>
  <r>
    <x v="5"/>
    <x v="5"/>
    <x v="4"/>
    <x v="4"/>
    <x v="11"/>
    <x v="11"/>
  </r>
  <r>
    <x v="5"/>
    <x v="5"/>
    <x v="4"/>
    <x v="4"/>
    <x v="11"/>
    <x v="11"/>
  </r>
  <r>
    <x v="5"/>
    <x v="5"/>
    <x v="4"/>
    <x v="4"/>
    <x v="11"/>
    <x v="11"/>
  </r>
  <r>
    <x v="5"/>
    <x v="5"/>
    <x v="4"/>
    <x v="4"/>
    <x v="11"/>
    <x v="11"/>
  </r>
  <r>
    <x v="5"/>
    <x v="5"/>
    <x v="4"/>
    <x v="4"/>
    <x v="11"/>
    <x v="11"/>
  </r>
  <r>
    <x v="5"/>
    <x v="5"/>
    <x v="4"/>
    <x v="4"/>
    <x v="11"/>
    <x v="11"/>
  </r>
  <r>
    <x v="5"/>
    <x v="5"/>
    <x v="4"/>
    <x v="4"/>
    <x v="11"/>
    <x v="11"/>
  </r>
  <r>
    <x v="5"/>
    <x v="5"/>
    <x v="4"/>
    <x v="4"/>
    <x v="11"/>
    <x v="11"/>
  </r>
  <r>
    <x v="5"/>
    <x v="5"/>
    <x v="4"/>
    <x v="4"/>
    <x v="11"/>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Tableau croisé dynamique2" cacheId="6" dataOnRows="1" applyNumberFormats="0" applyBorderFormats="0" applyFontFormats="0" applyPatternFormats="0" applyAlignmentFormats="0" applyWidthHeightFormats="1" dataCaption="Données" updatedVersion="8" minRefreshableVersion="3" showMemberPropertyTips="0" useAutoFormatting="1" colGrandTotals="0" itemPrintTitles="1" createdVersion="3" indent="0" compact="0" compactData="0" gridDropZones="1">
  <location ref="B21:G27" firstHeaderRow="1" firstDataRow="2" firstDataCol="1"/>
  <pivotFields count="8">
    <pivotField compact="0" outline="0" subtotalTop="0" showAll="0" includeNewItemsInFilter="1"/>
    <pivotField axis="axisCol" compact="0" outline="0" subtotalTop="0" showAll="0" includeNewItemsInFilter="1" sortType="ascending">
      <items count="7">
        <item x="0"/>
        <item x="4"/>
        <item x="2"/>
        <item x="1"/>
        <item x="3"/>
        <item h="1" x="5"/>
        <item t="default"/>
      </items>
      <autoSortScope>
        <pivotArea dataOnly="0" outline="0" fieldPosition="0">
          <references count="1">
            <reference field="4294967294" count="1" selected="0">
              <x v="0"/>
            </reference>
          </references>
        </pivotArea>
      </autoSortScope>
    </pivotField>
    <pivotField axis="axisRow" compact="0" outline="0" subtotalTop="0" showAll="0" includeNewItemsInFilter="1" sortType="ascending">
      <items count="6">
        <item sd="0" x="1"/>
        <item sd="0" x="2"/>
        <item x="0"/>
        <item sd="0" x="3"/>
        <item h="1" sd="0" x="4"/>
        <item t="default" sd="0"/>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2"/>
  </rowFields>
  <rowItems count="5">
    <i>
      <x/>
    </i>
    <i>
      <x v="1"/>
    </i>
    <i>
      <x v="2"/>
    </i>
    <i>
      <x v="3"/>
    </i>
    <i t="grand">
      <x/>
    </i>
  </rowItems>
  <colFields count="1">
    <field x="1"/>
  </colFields>
  <colItems count="5">
    <i>
      <x v="2"/>
    </i>
    <i>
      <x v="1"/>
    </i>
    <i>
      <x v="4"/>
    </i>
    <i>
      <x v="3"/>
    </i>
    <i>
      <x/>
    </i>
  </colItems>
  <dataFields count="1">
    <dataField name="Quantité totale" fld="4"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Tableau croisé dynamique16" cacheId="2" applyNumberFormats="0" applyBorderFormats="0" applyFontFormats="0" applyPatternFormats="0" applyAlignmentFormats="0" applyWidthHeightFormats="1" dataCaption="Valeurs" updatedVersion="7" minRefreshableVersion="3" showCalcMbrs="0" useAutoFormatting="1" itemPrintTitles="1" createdVersion="3" indent="0" showHeaders="0" outline="1" outlineData="1" multipleFieldFilters="0">
  <location ref="B4:F11" firstHeaderRow="1" firstDataRow="2" firstDataCol="1"/>
  <pivotFields count="7">
    <pivotField showAll="0">
      <items count="7">
        <item x="4"/>
        <item x="3"/>
        <item x="2"/>
        <item x="1"/>
        <item x="0"/>
        <item x="5"/>
        <item t="default"/>
      </items>
    </pivotField>
    <pivotField axis="axisRow" showAll="0">
      <items count="7">
        <item x="0"/>
        <item x="4"/>
        <item x="2"/>
        <item x="1"/>
        <item x="3"/>
        <item h="1" x="5"/>
        <item t="default"/>
      </items>
    </pivotField>
    <pivotField showAll="0"/>
    <pivotField showAll="0"/>
    <pivotField showAll="0"/>
    <pivotField axis="axisCol" showAll="0">
      <items count="12">
        <item x="0"/>
        <item x="1"/>
        <item x="2"/>
        <item x="3"/>
        <item x="4"/>
        <item x="5"/>
        <item x="6"/>
        <item x="7"/>
        <item x="8"/>
        <item x="9"/>
        <item x="10"/>
        <item t="default"/>
      </items>
    </pivotField>
    <pivotField dataField="1" showAll="0"/>
  </pivotFields>
  <rowFields count="1">
    <field x="1"/>
  </rowFields>
  <rowItems count="6">
    <i>
      <x/>
    </i>
    <i>
      <x v="1"/>
    </i>
    <i>
      <x v="2"/>
    </i>
    <i>
      <x v="3"/>
    </i>
    <i>
      <x v="4"/>
    </i>
    <i t="grand">
      <x/>
    </i>
  </rowItems>
  <colFields count="1">
    <field x="5"/>
  </colFields>
  <colItems count="4">
    <i>
      <x v="1"/>
    </i>
    <i>
      <x v="2"/>
    </i>
    <i>
      <x v="9"/>
    </i>
    <i t="grand">
      <x/>
    </i>
  </colItems>
  <dataFields count="1">
    <dataField name="Total des ventes" fld="6" baseField="0" baseItem="0" numFmtId="167"/>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Tableau croisé dynamique20" cacheId="3" applyNumberFormats="0" applyBorderFormats="0" applyFontFormats="0" applyPatternFormats="0" applyAlignmentFormats="0" applyWidthHeightFormats="1" dataCaption="Valeurs" updatedVersion="3" minRefreshableVersion="3" showCalcMbrs="0" useAutoFormatting="1" itemPrintTitles="1" createdVersion="3" indent="0" showHeaders="0" outline="1" outlineData="1" multipleFieldFilters="0">
  <location ref="A8:B24" firstHeaderRow="1" firstDataRow="1" firstDataCol="1"/>
  <pivotFields count="7">
    <pivotField axis="axisRow" showAll="0">
      <items count="7">
        <item x="4"/>
        <item x="3"/>
        <item x="2"/>
        <item x="1"/>
        <item x="0"/>
        <item h="1" x="5"/>
        <item t="default"/>
      </items>
    </pivotField>
    <pivotField showAll="0"/>
    <pivotField showAll="0"/>
    <pivotField showAll="0"/>
    <pivotField showAll="0"/>
    <pivotField axis="axisRow" showAll="0">
      <items count="7">
        <item x="0"/>
        <item x="1"/>
        <item x="2"/>
        <item x="3"/>
        <item x="4"/>
        <item x="5"/>
        <item t="default"/>
      </items>
    </pivotField>
    <pivotField dataField="1" showAll="0"/>
  </pivotFields>
  <rowFields count="2">
    <field x="0"/>
    <field x="5"/>
  </rowFields>
  <rowItems count="16">
    <i>
      <x/>
    </i>
    <i r="1">
      <x v="3"/>
    </i>
    <i>
      <x v="1"/>
    </i>
    <i r="1">
      <x v="1"/>
    </i>
    <i r="1">
      <x v="2"/>
    </i>
    <i r="1">
      <x v="3"/>
    </i>
    <i>
      <x v="2"/>
    </i>
    <i r="1">
      <x v="2"/>
    </i>
    <i>
      <x v="3"/>
    </i>
    <i r="1">
      <x v="1"/>
    </i>
    <i r="1">
      <x v="3"/>
    </i>
    <i r="1">
      <x v="4"/>
    </i>
    <i>
      <x v="4"/>
    </i>
    <i r="1">
      <x v="1"/>
    </i>
    <i r="1">
      <x v="3"/>
    </i>
    <i t="grand">
      <x/>
    </i>
  </rowItems>
  <colItems count="1">
    <i/>
  </colItems>
  <dataFields count="1">
    <dataField name="Total des ventes" fld="6" baseField="0" baseItem="0" numFmtId="168"/>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Tableau croisé dynamique23" cacheId="4" applyNumberFormats="0" applyBorderFormats="0" applyFontFormats="0" applyPatternFormats="0" applyAlignmentFormats="0" applyWidthHeightFormats="1" dataCaption="Valeurs" updatedVersion="3" minRefreshableVersion="3" showCalcMbrs="0" useAutoFormatting="1" itemPrintTitles="1" createdVersion="3" indent="0" showHeaders="0" outline="1" outlineData="1" multipleFieldFilters="0">
  <location ref="A7:E14" firstHeaderRow="1" firstDataRow="2" firstDataCol="1"/>
  <pivotFields count="7">
    <pivotField axis="axisRow" dataField="1" showAll="0" sortType="descending">
      <items count="7">
        <item x="4"/>
        <item x="3"/>
        <item x="2"/>
        <item x="1"/>
        <item x="0"/>
        <item h="1" x="5"/>
        <item t="default"/>
      </items>
      <autoSortScope>
        <pivotArea dataOnly="0" outline="0" fieldPosition="0">
          <references count="2">
            <reference field="4294967294" count="1" selected="0">
              <x v="0"/>
            </reference>
            <reference field="6" count="1" selected="0">
              <x v="3"/>
            </reference>
          </references>
        </pivotArea>
      </autoSortScope>
    </pivotField>
    <pivotField showAll="0"/>
    <pivotField showAll="0"/>
    <pivotField showAll="0"/>
    <pivotField showAll="0"/>
    <pivotField showAll="0"/>
    <pivotField axis="axisCol" numFmtId="165" showAll="0">
      <items count="5">
        <item x="0"/>
        <item x="1"/>
        <item x="2"/>
        <item x="3"/>
        <item t="default"/>
      </items>
    </pivotField>
  </pivotFields>
  <rowFields count="1">
    <field x="0"/>
  </rowFields>
  <rowItems count="6">
    <i>
      <x v="3"/>
    </i>
    <i>
      <x v="4"/>
    </i>
    <i>
      <x/>
    </i>
    <i>
      <x v="1"/>
    </i>
    <i>
      <x v="2"/>
    </i>
    <i t="grand">
      <x/>
    </i>
  </rowItems>
  <colFields count="1">
    <field x="6"/>
  </colFields>
  <colItems count="4">
    <i>
      <x v="1"/>
    </i>
    <i>
      <x v="2"/>
    </i>
    <i>
      <x v="3"/>
    </i>
    <i t="grand">
      <x/>
    </i>
  </colItems>
  <dataFields count="1">
    <dataField name="Nombre de Vendeurs" fld="0" subtotal="count" baseField="0" baseItem="0"/>
  </dataFields>
  <formats count="1">
    <format dxfId="4">
      <pivotArea dataOnly="0" labelOnly="1" fieldPosition="0">
        <references count="1">
          <reference field="6" count="3">
            <x v="1"/>
            <x v="2"/>
            <x v="3"/>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1300-000000000000}" name="Tableau croisé dynamique25" cacheId="4" applyNumberFormats="0" applyBorderFormats="0" applyFontFormats="0" applyPatternFormats="0" applyAlignmentFormats="0" applyWidthHeightFormats="1" dataCaption="Valeurs" updatedVersion="3" minRefreshableVersion="3" showCalcMbrs="0" useAutoFormatting="1" colGrandTotals="0" itemPrintTitles="1" createdVersion="3" indent="0" showHeaders="0" outline="1" outlineData="1" multipleFieldFilters="0">
  <location ref="A7:D14" firstHeaderRow="1" firstDataRow="2" firstDataCol="1"/>
  <pivotFields count="7">
    <pivotField axis="axisRow" dataField="1" showAll="0" sortType="descending">
      <items count="7">
        <item x="4"/>
        <item x="3"/>
        <item x="2"/>
        <item x="1"/>
        <item x="0"/>
        <item h="1" x="5"/>
        <item t="default"/>
      </items>
      <autoSortScope>
        <pivotArea dataOnly="0" outline="0" fieldPosition="0">
          <references count="2">
            <reference field="4294967294" count="1" selected="0">
              <x v="0"/>
            </reference>
            <reference field="6" count="1" selected="0">
              <x v="3"/>
            </reference>
          </references>
        </pivotArea>
      </autoSortScope>
    </pivotField>
    <pivotField showAll="0"/>
    <pivotField showAll="0"/>
    <pivotField showAll="0"/>
    <pivotField showAll="0"/>
    <pivotField showAll="0"/>
    <pivotField axis="axisCol" numFmtId="165" showAll="0">
      <items count="5">
        <item x="0"/>
        <item x="1"/>
        <item x="2"/>
        <item x="3"/>
        <item t="default"/>
      </items>
    </pivotField>
  </pivotFields>
  <rowFields count="1">
    <field x="0"/>
  </rowFields>
  <rowItems count="6">
    <i>
      <x v="3"/>
    </i>
    <i>
      <x v="4"/>
    </i>
    <i>
      <x/>
    </i>
    <i>
      <x v="1"/>
    </i>
    <i>
      <x v="2"/>
    </i>
    <i t="grand">
      <x/>
    </i>
  </rowItems>
  <colFields count="1">
    <field x="6"/>
  </colFields>
  <colItems count="3">
    <i>
      <x v="1"/>
    </i>
    <i>
      <x v="2"/>
    </i>
    <i>
      <x v="3"/>
    </i>
  </colItems>
  <dataFields count="1">
    <dataField name="Nombre de Vendeurs" fld="0" subtotal="count" showDataAs="percentOfRow" baseField="0" baseItem="0" numFmtId="9"/>
  </dataFields>
  <formats count="2">
    <format dxfId="3">
      <pivotArea dataOnly="0" labelOnly="1" fieldPosition="0">
        <references count="1">
          <reference field="6" count="3">
            <x v="1"/>
            <x v="2"/>
            <x v="3"/>
          </reference>
        </references>
      </pivotArea>
    </format>
    <format dxfId="2">
      <pivotArea outline="0" fieldPosition="0">
        <references count="1">
          <reference field="4294967294" count="1">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1500-000000000000}" name="Tableau croisé dynamique26" cacheId="4" applyNumberFormats="0" applyBorderFormats="0" applyFontFormats="0" applyPatternFormats="0" applyAlignmentFormats="0" applyWidthHeightFormats="1" dataCaption="Valeurs" updatedVersion="3" minRefreshableVersion="3" showCalcMbrs="0" useAutoFormatting="1" colGrandTotals="0" itemPrintTitles="1" createdVersion="3" indent="0" showHeaders="0" outline="1" outlineData="1" multipleFieldFilters="0" chartFormat="11">
  <location ref="A7:D14" firstHeaderRow="1" firstDataRow="2" firstDataCol="1"/>
  <pivotFields count="7">
    <pivotField axis="axisRow" dataField="1" showAll="0" sortType="descending">
      <items count="7">
        <item x="4"/>
        <item x="3"/>
        <item x="2"/>
        <item x="1"/>
        <item x="0"/>
        <item h="1" x="5"/>
        <item t="default"/>
      </items>
      <autoSortScope>
        <pivotArea dataOnly="0" outline="0" fieldPosition="0">
          <references count="2">
            <reference field="4294967294" count="1" selected="0">
              <x v="0"/>
            </reference>
            <reference field="6" count="1" selected="0">
              <x v="3"/>
            </reference>
          </references>
        </pivotArea>
      </autoSortScope>
    </pivotField>
    <pivotField showAll="0"/>
    <pivotField showAll="0"/>
    <pivotField showAll="0"/>
    <pivotField showAll="0"/>
    <pivotField showAll="0"/>
    <pivotField axis="axisCol" numFmtId="165" showAll="0">
      <items count="5">
        <item x="0"/>
        <item x="1"/>
        <item x="2"/>
        <item x="3"/>
        <item t="default"/>
      </items>
    </pivotField>
  </pivotFields>
  <rowFields count="1">
    <field x="0"/>
  </rowFields>
  <rowItems count="6">
    <i>
      <x v="3"/>
    </i>
    <i>
      <x v="4"/>
    </i>
    <i>
      <x/>
    </i>
    <i>
      <x v="1"/>
    </i>
    <i>
      <x v="2"/>
    </i>
    <i t="grand">
      <x/>
    </i>
  </rowItems>
  <colFields count="1">
    <field x="6"/>
  </colFields>
  <colItems count="3">
    <i>
      <x v="1"/>
    </i>
    <i>
      <x v="2"/>
    </i>
    <i>
      <x v="3"/>
    </i>
  </colItems>
  <dataFields count="1">
    <dataField name="Nombre de Vendeurs" fld="0" subtotal="count" showDataAs="percentOfRow" baseField="0" baseItem="0" numFmtId="9"/>
  </dataFields>
  <formats count="2">
    <format dxfId="1">
      <pivotArea dataOnly="0" labelOnly="1" fieldPosition="0">
        <references count="1">
          <reference field="6" count="3">
            <x v="1"/>
            <x v="2"/>
            <x v="3"/>
          </reference>
        </references>
      </pivotArea>
    </format>
    <format dxfId="0">
      <pivotArea outline="0" fieldPosition="0">
        <references count="1">
          <reference field="4294967294" count="1">
            <x v="0"/>
          </reference>
        </references>
      </pivotArea>
    </format>
  </formats>
  <chartFormats count="15">
    <chartFormat chart="0" format="0" series="1">
      <pivotArea type="data" outline="0" fieldPosition="0">
        <references count="2">
          <reference field="4294967294" count="1" selected="0">
            <x v="0"/>
          </reference>
          <reference field="6" count="1" selected="0">
            <x v="1"/>
          </reference>
        </references>
      </pivotArea>
    </chartFormat>
    <chartFormat chart="0" format="1" series="1">
      <pivotArea type="data" outline="0" fieldPosition="0">
        <references count="2">
          <reference field="4294967294" count="1" selected="0">
            <x v="0"/>
          </reference>
          <reference field="6" count="1" selected="0">
            <x v="2"/>
          </reference>
        </references>
      </pivotArea>
    </chartFormat>
    <chartFormat chart="0" format="2" series="1">
      <pivotArea type="data" outline="0" fieldPosition="0">
        <references count="2">
          <reference field="4294967294" count="1" selected="0">
            <x v="0"/>
          </reference>
          <reference field="6" count="1" selected="0">
            <x v="3"/>
          </reference>
        </references>
      </pivotArea>
    </chartFormat>
    <chartFormat chart="1" format="3" series="1">
      <pivotArea type="data" outline="0" fieldPosition="0">
        <references count="2">
          <reference field="4294967294" count="1" selected="0">
            <x v="0"/>
          </reference>
          <reference field="6" count="1" selected="0">
            <x v="1"/>
          </reference>
        </references>
      </pivotArea>
    </chartFormat>
    <chartFormat chart="1" format="4" series="1">
      <pivotArea type="data" outline="0" fieldPosition="0">
        <references count="2">
          <reference field="4294967294" count="1" selected="0">
            <x v="0"/>
          </reference>
          <reference field="6" count="1" selected="0">
            <x v="2"/>
          </reference>
        </references>
      </pivotArea>
    </chartFormat>
    <chartFormat chart="1" format="5" series="1">
      <pivotArea type="data" outline="0" fieldPosition="0">
        <references count="2">
          <reference field="4294967294" count="1" selected="0">
            <x v="0"/>
          </reference>
          <reference field="6" count="1" selected="0">
            <x v="3"/>
          </reference>
        </references>
      </pivotArea>
    </chartFormat>
    <chartFormat chart="4" format="3" series="1">
      <pivotArea type="data" outline="0" fieldPosition="0">
        <references count="2">
          <reference field="4294967294" count="1" selected="0">
            <x v="0"/>
          </reference>
          <reference field="6" count="1" selected="0">
            <x v="1"/>
          </reference>
        </references>
      </pivotArea>
    </chartFormat>
    <chartFormat chart="4" format="4" series="1">
      <pivotArea type="data" outline="0" fieldPosition="0">
        <references count="2">
          <reference field="4294967294" count="1" selected="0">
            <x v="0"/>
          </reference>
          <reference field="6" count="1" selected="0">
            <x v="2"/>
          </reference>
        </references>
      </pivotArea>
    </chartFormat>
    <chartFormat chart="4" format="5" series="1">
      <pivotArea type="data" outline="0" fieldPosition="0">
        <references count="2">
          <reference field="4294967294" count="1" selected="0">
            <x v="0"/>
          </reference>
          <reference field="6" count="1" selected="0">
            <x v="3"/>
          </reference>
        </references>
      </pivotArea>
    </chartFormat>
    <chartFormat chart="7" format="0" series="1">
      <pivotArea type="data" outline="0" fieldPosition="0">
        <references count="2">
          <reference field="4294967294" count="1" selected="0">
            <x v="0"/>
          </reference>
          <reference field="6" count="1" selected="0">
            <x v="1"/>
          </reference>
        </references>
      </pivotArea>
    </chartFormat>
    <chartFormat chart="7" format="1" series="1">
      <pivotArea type="data" outline="0" fieldPosition="0">
        <references count="2">
          <reference field="4294967294" count="1" selected="0">
            <x v="0"/>
          </reference>
          <reference field="6" count="1" selected="0">
            <x v="2"/>
          </reference>
        </references>
      </pivotArea>
    </chartFormat>
    <chartFormat chart="7" format="2" series="1">
      <pivotArea type="data" outline="0" fieldPosition="0">
        <references count="2">
          <reference field="4294967294" count="1" selected="0">
            <x v="0"/>
          </reference>
          <reference field="6" count="1" selected="0">
            <x v="3"/>
          </reference>
        </references>
      </pivotArea>
    </chartFormat>
    <chartFormat chart="10" format="0" series="1">
      <pivotArea type="data" outline="0" fieldPosition="0">
        <references count="2">
          <reference field="4294967294" count="1" selected="0">
            <x v="0"/>
          </reference>
          <reference field="6" count="1" selected="0">
            <x v="1"/>
          </reference>
        </references>
      </pivotArea>
    </chartFormat>
    <chartFormat chart="10" format="1" series="1">
      <pivotArea type="data" outline="0" fieldPosition="0">
        <references count="2">
          <reference field="4294967294" count="1" selected="0">
            <x v="0"/>
          </reference>
          <reference field="6" count="1" selected="0">
            <x v="2"/>
          </reference>
        </references>
      </pivotArea>
    </chartFormat>
    <chartFormat chart="10" format="2" series="1">
      <pivotArea type="data" outline="0" fieldPosition="0">
        <references count="2">
          <reference field="4294967294" count="1" selected="0">
            <x v="0"/>
          </reference>
          <reference field="6" count="1" selected="0">
            <x v="3"/>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eau croisé dynamique1" cacheId="6" dataOnRows="1" applyNumberFormats="0" applyBorderFormats="0" applyFontFormats="0" applyPatternFormats="0" applyAlignmentFormats="0" applyWidthHeightFormats="1" dataCaption="Données" updatedVersion="8" minRefreshableVersion="3" showMemberPropertyTips="0" useAutoFormatting="1" itemPrintTitles="1" createdVersion="3" indent="0" compact="0" compactData="0" gridDropZones="1">
  <location ref="B6:G13" firstHeaderRow="1" firstDataRow="2" firstDataCol="1"/>
  <pivotFields count="8">
    <pivotField compact="0" outline="0" subtotalTop="0" showAll="0" includeNewItemsInFilter="1"/>
    <pivotField axis="axisRow" compact="0" outline="0" subtotalTop="0" showAll="0" includeNewItemsInFilter="1">
      <items count="7">
        <item x="0"/>
        <item x="4"/>
        <item x="2"/>
        <item x="1"/>
        <item x="3"/>
        <item h="1" x="5"/>
        <item t="default"/>
      </items>
    </pivotField>
    <pivotField axis="axisCol" compact="0" outline="0" subtotalTop="0" showAll="0" includeNewItemsInFilter="1">
      <items count="6">
        <item x="1"/>
        <item x="2"/>
        <item x="0"/>
        <item x="3"/>
        <item x="4"/>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6">
    <i>
      <x/>
    </i>
    <i>
      <x v="1"/>
    </i>
    <i>
      <x v="2"/>
    </i>
    <i>
      <x v="3"/>
    </i>
    <i>
      <x v="4"/>
    </i>
    <i t="grand">
      <x/>
    </i>
  </rowItems>
  <colFields count="1">
    <field x="2"/>
  </colFields>
  <colItems count="5">
    <i>
      <x/>
    </i>
    <i>
      <x v="1"/>
    </i>
    <i>
      <x v="2"/>
    </i>
    <i>
      <x v="3"/>
    </i>
    <i t="grand">
      <x/>
    </i>
  </colItems>
  <dataFields count="1">
    <dataField name="Somme de Quantité" fld="4"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eau croisé dynamique1" cacheId="6" dataOnRows="1" applyNumberFormats="0" applyBorderFormats="0" applyFontFormats="0" applyPatternFormats="0" applyAlignmentFormats="0" applyWidthHeightFormats="1" dataCaption="Données" updatedVersion="8" minRefreshableVersion="3" showMemberPropertyTips="0" useAutoFormatting="1" colGrandTotals="0" itemPrintTitles="1" createdVersion="3" indent="0" compact="0" compactData="0" gridDropZones="1">
  <location ref="A4:F10" firstHeaderRow="1" firstDataRow="2" firstDataCol="1" rowPageCount="1" colPageCount="1"/>
  <pivotFields count="8">
    <pivotField axis="axisPage" compact="0" outline="0" subtotalTop="0" showAll="0" includeNewItemsInFilter="1">
      <items count="8">
        <item x="4"/>
        <item x="3"/>
        <item m="1" x="6"/>
        <item x="1"/>
        <item x="0"/>
        <item x="5"/>
        <item x="2"/>
        <item t="default"/>
      </items>
    </pivotField>
    <pivotField axis="axisCol" compact="0" outline="0" subtotalTop="0" showAll="0" includeNewItemsInFilter="1" sortType="descending">
      <items count="7">
        <item x="0"/>
        <item x="4"/>
        <item x="2"/>
        <item x="1"/>
        <item x="3"/>
        <item h="1" x="5"/>
        <item t="default"/>
      </items>
      <autoSortScope>
        <pivotArea dataOnly="0" outline="0" fieldPosition="0">
          <references count="1">
            <reference field="4294967294" count="1" selected="0">
              <x v="0"/>
            </reference>
          </references>
        </pivotArea>
      </autoSortScope>
    </pivotField>
    <pivotField axis="axisRow" compact="0" outline="0" subtotalTop="0" showAll="0" includeNewItemsInFilter="1">
      <items count="6">
        <item sd="0" x="1"/>
        <item x="0"/>
        <item sd="0" x="3"/>
        <item h="1" sd="0" x="4"/>
        <item sd="0" x="2"/>
        <item t="default" sd="0"/>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2"/>
  </rowFields>
  <rowItems count="5">
    <i>
      <x/>
    </i>
    <i>
      <x v="1"/>
    </i>
    <i>
      <x v="2"/>
    </i>
    <i>
      <x v="4"/>
    </i>
    <i t="grand">
      <x/>
    </i>
  </rowItems>
  <colFields count="1">
    <field x="1"/>
  </colFields>
  <colItems count="5">
    <i>
      <x/>
    </i>
    <i>
      <x v="3"/>
    </i>
    <i>
      <x v="4"/>
    </i>
    <i>
      <x v="1"/>
    </i>
    <i>
      <x v="2"/>
    </i>
  </colItems>
  <pageFields count="1">
    <pageField fld="0" hier="-1"/>
  </pageFields>
  <dataFields count="1">
    <dataField name="Quantité totale" fld="4"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eau croisé dynamique8" cacheId="6" dataOnRows="1" applyNumberFormats="0" applyBorderFormats="0" applyFontFormats="0" applyPatternFormats="0" applyAlignmentFormats="0" applyWidthHeightFormats="1" dataCaption="Données" updatedVersion="8" minRefreshableVersion="3" showMemberPropertyTips="0" useAutoFormatting="1" itemPrintTitles="1" createdVersion="3" indent="0" compact="0" compactData="0" gridDropZones="1">
  <location ref="A4:E18" firstHeaderRow="2" firstDataRow="2" firstDataCol="4"/>
  <pivotFields count="8">
    <pivotField axis="axisRow" compact="0" outline="0" subtotalTop="0" showAll="0" includeNewItemsInFilter="1" defaultSubtotal="0">
      <items count="7">
        <item x="4"/>
        <item x="3"/>
        <item m="1" x="6"/>
        <item x="1"/>
        <item x="0"/>
        <item h="1" x="5"/>
        <item x="2"/>
      </items>
    </pivotField>
    <pivotField axis="axisRow" dataField="1" compact="0" outline="0" subtotalTop="0" showAll="0" includeNewItemsInFilter="1" defaultSubtotal="0">
      <items count="6">
        <item sd="0" x="0"/>
        <item x="4"/>
        <item sd="0" x="2"/>
        <item sd="0" x="1"/>
        <item sd="0" x="3"/>
        <item sd="0" x="5"/>
      </items>
    </pivotField>
    <pivotField axis="axisRow" compact="0" outline="0" subtotalTop="0" showAll="0" includeNewItemsInFilter="1">
      <items count="6">
        <item x="1"/>
        <item x="2"/>
        <item x="0"/>
        <item x="3"/>
        <item x="4"/>
        <item t="default"/>
      </items>
    </pivotField>
    <pivotField compact="0" outline="0" subtotalTop="0" showAll="0" includeNewItemsInFilter="1"/>
    <pivotField compact="0" outline="0" subtotalTop="0" showAll="0" includeNewItemsInFilter="1"/>
    <pivotField axis="axisRow" compact="0" outline="0" subtotalTop="0" showAll="0" includeNewItemsInFilter="1" defaultSubtotal="0">
      <items count="12">
        <item sd="0" x="0"/>
        <item x="9"/>
        <item sd="0" x="6"/>
        <item sd="0" x="5"/>
        <item sd="0" x="1"/>
        <item sd="0" x="8"/>
        <item sd="0" x="3"/>
        <item sd="0" x="4"/>
        <item x="7"/>
        <item sd="0" x="2"/>
        <item sd="0" x="10"/>
        <item sd="0" x="11"/>
      </items>
    </pivotField>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4">
    <field x="0"/>
    <field x="1"/>
    <field x="5"/>
    <field x="2"/>
  </rowFields>
  <rowItems count="13">
    <i>
      <x/>
      <x/>
    </i>
    <i>
      <x v="1"/>
      <x v="1"/>
      <x v="1"/>
      <x v="2"/>
    </i>
    <i r="2">
      <x v="8"/>
      <x v="1"/>
    </i>
    <i r="1">
      <x v="4"/>
    </i>
    <i>
      <x v="3"/>
      <x/>
    </i>
    <i r="1">
      <x v="2"/>
    </i>
    <i r="1">
      <x v="3"/>
    </i>
    <i r="1">
      <x v="4"/>
    </i>
    <i>
      <x v="4"/>
      <x/>
    </i>
    <i r="1">
      <x v="3"/>
    </i>
    <i>
      <x v="6"/>
      <x/>
    </i>
    <i r="1">
      <x v="3"/>
    </i>
    <i t="grand">
      <x/>
    </i>
  </rowItems>
  <colItems count="1">
    <i/>
  </colItems>
  <dataFields count="1">
    <dataField name="Nombre de Clients" fld="1"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eau croisé dynamique10" cacheId="6" applyNumberFormats="0" applyBorderFormats="0" applyFontFormats="0" applyPatternFormats="0" applyAlignmentFormats="0" applyWidthHeightFormats="1" dataCaption="Données" updatedVersion="8" minRefreshableVersion="3" showMemberPropertyTips="0" useAutoFormatting="1" pageOverThenDown="1" rowGrandTotals="0" itemPrintTitles="1" createdVersion="3" indent="0" compact="0" compactData="0" gridDropZones="1">
  <location ref="A5:G19" firstHeaderRow="2" firstDataRow="2" firstDataCol="6"/>
  <pivotFields count="8">
    <pivotField axis="axisRow" compact="0" outline="0" subtotalTop="0" showAll="0" includeNewItemsInFilter="1" defaultSubtotal="0">
      <items count="7">
        <item x="4"/>
        <item x="3"/>
        <item m="1" x="6"/>
        <item x="1"/>
        <item x="0"/>
        <item h="1" x="5"/>
        <item x="2"/>
      </items>
    </pivotField>
    <pivotField axis="axisRow" compact="0" outline="0" subtotalTop="0" showAll="0" includeNewItemsInFilter="1" defaultSubtotal="0">
      <items count="6">
        <item x="0"/>
        <item x="4"/>
        <item x="2"/>
        <item x="1"/>
        <item x="3"/>
        <item x="5"/>
      </items>
    </pivotField>
    <pivotField axis="axisRow" compact="0" outline="0" subtotalTop="0" showAll="0" includeNewItemsInFilter="1" defaultSubtotal="0">
      <items count="5">
        <item x="1"/>
        <item x="2"/>
        <item x="0"/>
        <item x="3"/>
        <item x="4"/>
      </items>
    </pivotField>
    <pivotField axis="axisRow" compact="0" outline="0" subtotalTop="0" showAll="0" includeNewItemsInFilter="1">
      <items count="6">
        <item x="1"/>
        <item x="3"/>
        <item x="2"/>
        <item x="0"/>
        <item x="4"/>
        <item t="default"/>
      </items>
    </pivotField>
    <pivotField axis="axisRow" compact="0" outline="0" subtotalTop="0" showAll="0" includeNewItemsInFilter="1" defaultSubtotal="0">
      <items count="12">
        <item x="2"/>
        <item x="0"/>
        <item x="3"/>
        <item x="5"/>
        <item x="8"/>
        <item x="9"/>
        <item x="7"/>
        <item x="6"/>
        <item x="10"/>
        <item x="4"/>
        <item x="1"/>
        <item x="11"/>
      </items>
    </pivotField>
    <pivotField axis="axisRow" compact="0" outline="0" subtotalTop="0" showAll="0" includeNewItemsInFilter="1" defaultSubtotal="0">
      <items count="12">
        <item x="0"/>
        <item x="9"/>
        <item x="6"/>
        <item x="5"/>
        <item x="1"/>
        <item x="8"/>
        <item x="3"/>
        <item x="4"/>
        <item x="7"/>
        <item x="2"/>
        <item x="10"/>
        <item x="11"/>
      </items>
    </pivotField>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6">
    <field x="0"/>
    <field x="1"/>
    <field x="5"/>
    <field x="2"/>
    <field x="4"/>
    <field x="3"/>
  </rowFields>
  <rowItems count="13">
    <i>
      <x/>
      <x/>
      <x v="10"/>
      <x v="2"/>
      <x v="6"/>
      <x v="3"/>
    </i>
    <i r="3">
      <x v="3"/>
      <x v="6"/>
      <x v="1"/>
    </i>
    <i>
      <x v="1"/>
      <x v="1"/>
      <x v="1"/>
      <x v="2"/>
      <x v="5"/>
      <x v="3"/>
    </i>
    <i r="2">
      <x v="8"/>
      <x v="1"/>
      <x v="6"/>
      <x v="2"/>
    </i>
    <i r="1">
      <x v="4"/>
      <x v="5"/>
      <x/>
      <x v="4"/>
      <x/>
    </i>
    <i>
      <x v="3"/>
      <x/>
      <x v="10"/>
      <x v="1"/>
      <x v="8"/>
      <x v="2"/>
    </i>
    <i r="1">
      <x v="2"/>
      <x v="6"/>
      <x v="1"/>
      <x v="2"/>
      <x v="2"/>
    </i>
    <i r="1">
      <x v="3"/>
      <x v="9"/>
      <x/>
      <x/>
      <x/>
    </i>
    <i r="1">
      <x v="4"/>
      <x v="7"/>
      <x v="2"/>
      <x v="9"/>
      <x v="3"/>
    </i>
    <i>
      <x v="4"/>
      <x/>
      <x/>
      <x v="2"/>
      <x v="1"/>
      <x v="3"/>
    </i>
    <i r="1">
      <x v="3"/>
      <x v="4"/>
      <x v="2"/>
      <x v="10"/>
      <x v="3"/>
    </i>
    <i>
      <x v="6"/>
      <x/>
      <x v="2"/>
      <x v="3"/>
      <x v="7"/>
      <x v="1"/>
    </i>
    <i r="1">
      <x v="3"/>
      <x v="3"/>
      <x/>
      <x v="3"/>
      <x/>
    </i>
  </rowItems>
  <colItems count="1">
    <i/>
  </colItems>
  <dataFields count="1">
    <dataField name="Sum of Total" fld="6" baseField="3" baseItem="3" numFmtId="166"/>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568A8AF-A32D-4FA4-979C-118960BE3032}" name="PivotTable2" cacheId="5" applyNumberFormats="0" applyBorderFormats="0" applyFontFormats="0" applyPatternFormats="0" applyAlignmentFormats="0" applyWidthHeightFormats="1" dataCaption="Values" updatedVersion="8" minRefreshableVersion="3" useAutoFormatting="1" itemPrintTitles="1" createdVersion="7" indent="0" compact="0" compactData="0" gridDropZones="1" multipleFieldFilters="0">
  <location ref="C6:I23" firstHeaderRow="2" firstDataRow="2" firstDataCol="6"/>
  <pivotFields count="7">
    <pivotField axis="axisRow" compact="0" outline="0" showAll="0" defaultSubtotal="0">
      <items count="6">
        <item x="4"/>
        <item x="3"/>
        <item x="2"/>
        <item x="1"/>
        <item x="0"/>
        <item x="5"/>
      </items>
    </pivotField>
    <pivotField axis="axisRow" compact="0" outline="0" showAll="0" defaultSubtotal="0">
      <items count="6">
        <item x="0"/>
        <item x="4"/>
        <item x="2"/>
        <item x="1"/>
        <item x="3"/>
        <item x="5"/>
      </items>
    </pivotField>
    <pivotField axis="axisRow" compact="0" outline="0" showAll="0" defaultSubtotal="0">
      <items count="5">
        <item x="1"/>
        <item x="2"/>
        <item x="0"/>
        <item x="3"/>
        <item x="4"/>
      </items>
    </pivotField>
    <pivotField axis="axisRow" compact="0" outline="0" showAll="0" defaultSubtotal="0">
      <items count="6">
        <item x="1"/>
        <item x="3"/>
        <item x="2"/>
        <item x="0"/>
        <item x="4"/>
        <item x="5"/>
      </items>
    </pivotField>
    <pivotField axis="axisRow" compact="0" outline="0" showAll="0" defaultSubtotal="0">
      <items count="12">
        <item x="2"/>
        <item x="0"/>
        <item x="3"/>
        <item x="5"/>
        <item x="8"/>
        <item x="9"/>
        <item x="7"/>
        <item x="6"/>
        <item x="10"/>
        <item x="4"/>
        <item x="1"/>
        <item x="11"/>
      </items>
    </pivotField>
    <pivotField axis="axisRow" compact="0" outline="0" showAll="0" defaultSubtotal="0">
      <items count="12">
        <item x="0"/>
        <item x="9"/>
        <item x="6"/>
        <item x="5"/>
        <item x="1"/>
        <item x="8"/>
        <item x="3"/>
        <item x="4"/>
        <item x="7"/>
        <item x="2"/>
        <item x="10"/>
        <item x="11"/>
      </items>
    </pivotField>
    <pivotField dataField="1" compact="0" outline="0" showAll="0" defaultSubtotal="0"/>
  </pivotFields>
  <rowFields count="6">
    <field x="0"/>
    <field x="1"/>
    <field x="5"/>
    <field x="2"/>
    <field x="4"/>
    <field x="3"/>
  </rowFields>
  <rowItems count="16">
    <i>
      <x/>
      <x/>
      <x v="10"/>
      <x v="2"/>
      <x v="6"/>
      <x v="3"/>
    </i>
    <i r="3">
      <x v="3"/>
      <x v="6"/>
      <x v="1"/>
    </i>
    <i>
      <x v="1"/>
      <x v="1"/>
      <x v="1"/>
      <x v="2"/>
      <x v="5"/>
      <x v="3"/>
    </i>
    <i r="2">
      <x v="8"/>
      <x v="1"/>
      <x v="6"/>
      <x v="2"/>
    </i>
    <i r="1">
      <x v="4"/>
      <x v="5"/>
      <x/>
      <x v="4"/>
      <x/>
    </i>
    <i>
      <x v="2"/>
      <x/>
      <x v="2"/>
      <x v="3"/>
      <x v="7"/>
      <x v="1"/>
    </i>
    <i r="1">
      <x v="3"/>
      <x v="3"/>
      <x/>
      <x v="3"/>
      <x/>
    </i>
    <i>
      <x v="3"/>
      <x/>
      <x v="10"/>
      <x v="1"/>
      <x v="8"/>
      <x v="2"/>
    </i>
    <i r="1">
      <x v="2"/>
      <x v="6"/>
      <x v="1"/>
      <x v="2"/>
      <x v="2"/>
    </i>
    <i r="1">
      <x v="3"/>
      <x v="9"/>
      <x/>
      <x/>
      <x/>
    </i>
    <i r="1">
      <x v="4"/>
      <x v="7"/>
      <x v="2"/>
      <x v="9"/>
      <x v="3"/>
    </i>
    <i>
      <x v="4"/>
      <x/>
      <x/>
      <x v="2"/>
      <x v="1"/>
      <x v="3"/>
    </i>
    <i r="1">
      <x v="3"/>
      <x v="4"/>
      <x v="2"/>
      <x v="10"/>
      <x v="3"/>
    </i>
    <i>
      <x v="5"/>
      <x v="5"/>
      <x v="11"/>
      <x v="4"/>
      <x v="11"/>
      <x v="4"/>
    </i>
    <i r="5">
      <x v="5"/>
    </i>
    <i t="grand">
      <x/>
    </i>
  </rowItems>
  <colItems count="1">
    <i/>
  </colItems>
  <dataFields count="1">
    <dataField name="Sum of Total_Vente"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D529614-B9B1-43F7-96C4-AC8DE72F1248}" name="PivotTable2" cacheId="5" applyNumberFormats="0" applyBorderFormats="0" applyFontFormats="0" applyPatternFormats="0" applyAlignmentFormats="0" applyWidthHeightFormats="1" dataCaption="Values" updatedVersion="8" minRefreshableVersion="3" useAutoFormatting="1" itemPrintTitles="1" createdVersion="7" indent="0" compact="0" compactData="0" gridDropZones="1" multipleFieldFilters="0">
  <location ref="C6:I12" firstHeaderRow="2" firstDataRow="2" firstDataCol="6"/>
  <pivotFields count="7">
    <pivotField axis="axisRow" compact="0" outline="0" showAll="0" defaultSubtotal="0">
      <items count="6">
        <item x="4"/>
        <item h="1" x="3"/>
        <item h="1" x="2"/>
        <item h="1" x="1"/>
        <item x="0"/>
        <item h="1" x="5"/>
      </items>
    </pivotField>
    <pivotField axis="axisRow" compact="0" outline="0" showAll="0" defaultSubtotal="0">
      <items count="6">
        <item x="0"/>
        <item x="4"/>
        <item x="2"/>
        <item x="1"/>
        <item x="3"/>
        <item x="5"/>
      </items>
    </pivotField>
    <pivotField axis="axisRow" compact="0" outline="0" showAll="0" defaultSubtotal="0">
      <items count="5">
        <item x="1"/>
        <item x="2"/>
        <item x="0"/>
        <item x="3"/>
        <item x="4"/>
      </items>
    </pivotField>
    <pivotField axis="axisRow" compact="0" outline="0" showAll="0" defaultSubtotal="0">
      <items count="6">
        <item x="1"/>
        <item x="3"/>
        <item x="2"/>
        <item x="0"/>
        <item x="4"/>
        <item x="5"/>
      </items>
    </pivotField>
    <pivotField axis="axisRow" compact="0" outline="0" showAll="0" defaultSubtotal="0">
      <items count="12">
        <item x="2"/>
        <item x="0"/>
        <item x="3"/>
        <item x="5"/>
        <item x="8"/>
        <item x="9"/>
        <item x="7"/>
        <item x="6"/>
        <item x="10"/>
        <item x="4"/>
        <item x="1"/>
        <item x="11"/>
      </items>
    </pivotField>
    <pivotField axis="axisRow" compact="0" outline="0" showAll="0" defaultSubtotal="0">
      <items count="12">
        <item x="0"/>
        <item x="9"/>
        <item x="6"/>
        <item x="5"/>
        <item x="1"/>
        <item x="8"/>
        <item x="3"/>
        <item x="4"/>
        <item x="7"/>
        <item x="2"/>
        <item x="10"/>
        <item x="11"/>
      </items>
    </pivotField>
    <pivotField dataField="1" compact="0" outline="0" showAll="0" defaultSubtotal="0"/>
  </pivotFields>
  <rowFields count="6">
    <field x="0"/>
    <field x="1"/>
    <field x="5"/>
    <field x="2"/>
    <field x="4"/>
    <field x="3"/>
  </rowFields>
  <rowItems count="5">
    <i>
      <x/>
      <x/>
      <x v="10"/>
      <x v="2"/>
      <x v="6"/>
      <x v="3"/>
    </i>
    <i r="3">
      <x v="3"/>
      <x v="6"/>
      <x v="1"/>
    </i>
    <i>
      <x v="4"/>
      <x/>
      <x/>
      <x v="2"/>
      <x v="1"/>
      <x v="3"/>
    </i>
    <i r="1">
      <x v="3"/>
      <x v="4"/>
      <x v="2"/>
      <x v="10"/>
      <x v="3"/>
    </i>
    <i t="grand">
      <x/>
    </i>
  </rowItems>
  <colItems count="1">
    <i/>
  </colItems>
  <dataFields count="1">
    <dataField name="Sum of Total_Vente"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4F11A88-C1B0-4A2F-BAFE-A926AB22A2E4}" name="PivotTable2" cacheId="5" applyNumberFormats="0" applyBorderFormats="0" applyFontFormats="0" applyPatternFormats="0" applyAlignmentFormats="0" applyWidthHeightFormats="1" dataCaption="Values" updatedVersion="8" minRefreshableVersion="3" useAutoFormatting="1" itemPrintTitles="1" createdVersion="7" indent="0" compact="0" compactData="0" gridDropZones="1" multipleFieldFilters="0">
  <location ref="C6:I21" firstHeaderRow="2" firstDataRow="2" firstDataCol="6"/>
  <pivotFields count="7">
    <pivotField axis="axisRow" compact="0" outline="0" showAll="0" defaultSubtotal="0">
      <items count="6">
        <item x="4"/>
        <item x="3"/>
        <item x="2"/>
        <item x="1"/>
        <item x="0"/>
        <item h="1" x="5"/>
      </items>
    </pivotField>
    <pivotField axis="axisRow" compact="0" outline="0" showAll="0" defaultSubtotal="0">
      <items count="6">
        <item x="0"/>
        <item x="4"/>
        <item x="2"/>
        <item x="1"/>
        <item x="3"/>
        <item x="5"/>
      </items>
    </pivotField>
    <pivotField axis="axisRow" compact="0" outline="0" showAll="0" defaultSubtotal="0">
      <items count="5">
        <item x="1"/>
        <item x="2"/>
        <item x="0"/>
        <item x="3"/>
        <item x="4"/>
      </items>
    </pivotField>
    <pivotField axis="axisRow" compact="0" outline="0" showAll="0" defaultSubtotal="0">
      <items count="6">
        <item x="1"/>
        <item x="3"/>
        <item x="2"/>
        <item x="0"/>
        <item x="4"/>
        <item x="5"/>
      </items>
    </pivotField>
    <pivotField axis="axisRow" compact="0" outline="0" showAll="0" defaultSubtotal="0">
      <items count="12">
        <item x="2"/>
        <item x="0"/>
        <item x="3"/>
        <item x="5"/>
        <item x="8"/>
        <item x="9"/>
        <item x="7"/>
        <item x="6"/>
        <item x="10"/>
        <item x="4"/>
        <item x="1"/>
        <item x="11"/>
      </items>
    </pivotField>
    <pivotField axis="axisRow" compact="0" outline="0" showAll="0" defaultSubtotal="0">
      <items count="12">
        <item x="0"/>
        <item x="9"/>
        <item x="6"/>
        <item x="5"/>
        <item x="1"/>
        <item x="8"/>
        <item x="3"/>
        <item x="4"/>
        <item x="7"/>
        <item x="2"/>
        <item x="10"/>
        <item x="11"/>
      </items>
    </pivotField>
    <pivotField dataField="1" compact="0" outline="0" showAll="0" defaultSubtotal="0"/>
  </pivotFields>
  <rowFields count="6">
    <field x="0"/>
    <field x="1"/>
    <field x="5"/>
    <field x="2"/>
    <field x="4"/>
    <field x="3"/>
  </rowFields>
  <rowItems count="14">
    <i>
      <x/>
      <x/>
      <x v="10"/>
      <x v="2"/>
      <x v="6"/>
      <x v="3"/>
    </i>
    <i r="3">
      <x v="3"/>
      <x v="6"/>
      <x v="1"/>
    </i>
    <i>
      <x v="1"/>
      <x v="1"/>
      <x v="1"/>
      <x v="2"/>
      <x v="5"/>
      <x v="3"/>
    </i>
    <i r="2">
      <x v="8"/>
      <x v="1"/>
      <x v="6"/>
      <x v="2"/>
    </i>
    <i r="1">
      <x v="4"/>
      <x v="5"/>
      <x/>
      <x v="4"/>
      <x/>
    </i>
    <i>
      <x v="2"/>
      <x/>
      <x v="2"/>
      <x v="3"/>
      <x v="7"/>
      <x v="1"/>
    </i>
    <i r="1">
      <x v="3"/>
      <x v="3"/>
      <x/>
      <x v="3"/>
      <x/>
    </i>
    <i>
      <x v="3"/>
      <x/>
      <x v="10"/>
      <x v="1"/>
      <x v="8"/>
      <x v="2"/>
    </i>
    <i r="1">
      <x v="2"/>
      <x v="6"/>
      <x v="1"/>
      <x v="2"/>
      <x v="2"/>
    </i>
    <i r="1">
      <x v="3"/>
      <x v="9"/>
      <x/>
      <x/>
      <x/>
    </i>
    <i r="1">
      <x v="4"/>
      <x v="7"/>
      <x v="2"/>
      <x v="9"/>
      <x v="3"/>
    </i>
    <i>
      <x v="4"/>
      <x/>
      <x/>
      <x v="2"/>
      <x v="1"/>
      <x v="3"/>
    </i>
    <i r="1">
      <x v="3"/>
      <x v="4"/>
      <x v="2"/>
      <x v="10"/>
      <x v="3"/>
    </i>
    <i t="grand">
      <x/>
    </i>
  </rowItems>
  <colItems count="1">
    <i/>
  </colItems>
  <dataFields count="1">
    <dataField name="Sum of Total_Vente"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0EC72E8-06EB-4FF1-AA15-8EDE53995BC6}" name="PivotTable2" cacheId="5" applyNumberFormats="0" applyBorderFormats="0" applyFontFormats="0" applyPatternFormats="0" applyAlignmentFormats="0" applyWidthHeightFormats="1" dataCaption="Values" updatedVersion="8" minRefreshableVersion="5" useAutoFormatting="1" itemPrintTitles="1" createdVersion="7" indent="0" compact="0" compactData="0" gridDropZones="1" multipleFieldFilters="0">
  <location ref="C6:I10" firstHeaderRow="2" firstDataRow="2" firstDataCol="6"/>
  <pivotFields count="7">
    <pivotField axis="axisRow" compact="0" outline="0" showAll="0" defaultSubtotal="0">
      <items count="6">
        <item x="4"/>
        <item x="3"/>
        <item x="2"/>
        <item x="1"/>
        <item x="0"/>
        <item h="1" x="5"/>
      </items>
    </pivotField>
    <pivotField axis="axisRow" compact="0" outline="0" showAll="0" defaultSubtotal="0">
      <items count="6">
        <item x="0"/>
        <item x="4"/>
        <item x="2"/>
        <item x="1"/>
        <item x="3"/>
        <item x="5"/>
      </items>
    </pivotField>
    <pivotField axis="axisRow" compact="0" outline="0" showAll="0" defaultSubtotal="0">
      <items count="5">
        <item x="1"/>
        <item x="2"/>
        <item x="0"/>
        <item x="3"/>
        <item x="4"/>
      </items>
    </pivotField>
    <pivotField axis="axisRow" compact="0" outline="0" showAll="0" defaultSubtotal="0">
      <items count="6">
        <item x="1"/>
        <item x="3"/>
        <item x="2"/>
        <item x="0"/>
        <item x="4"/>
        <item x="5"/>
      </items>
    </pivotField>
    <pivotField axis="axisRow" compact="0" outline="0" showAll="0" defaultSubtotal="0">
      <items count="12">
        <item x="2"/>
        <item x="0"/>
        <item x="3"/>
        <item x="5"/>
        <item x="8"/>
        <item x="9"/>
        <item x="7"/>
        <item x="6"/>
        <item x="10"/>
        <item x="4"/>
        <item x="1"/>
        <item x="11"/>
      </items>
    </pivotField>
    <pivotField axis="axisRow" compact="0" outline="0" showAll="0" defaultSubtotal="0">
      <items count="12">
        <item x="0"/>
        <item x="9"/>
        <item x="6"/>
        <item x="5"/>
        <item x="1"/>
        <item x="8"/>
        <item x="3"/>
        <item x="4"/>
        <item x="7"/>
        <item x="2"/>
        <item x="10"/>
        <item x="11"/>
      </items>
    </pivotField>
    <pivotField dataField="1" compact="0" outline="0" showAll="0" defaultSubtotal="0"/>
  </pivotFields>
  <rowFields count="6">
    <field x="0"/>
    <field x="1"/>
    <field x="5"/>
    <field x="2"/>
    <field x="4"/>
    <field x="3"/>
  </rowFields>
  <rowItems count="3">
    <i>
      <x v="1"/>
      <x v="1"/>
      <x v="8"/>
      <x v="1"/>
      <x v="6"/>
      <x v="2"/>
    </i>
    <i>
      <x v="3"/>
      <x v="3"/>
      <x v="9"/>
      <x/>
      <x/>
      <x/>
    </i>
    <i t="grand">
      <x/>
    </i>
  </rowItems>
  <colItems count="1">
    <i/>
  </colItems>
  <dataFields count="1">
    <dataField name="Sum of Total_Vente" fld="6" baseField="0" baseItem="0"/>
  </dataFields>
  <pivotTableStyleInfo name="PivotStyleLight16" showRowHeaders="1" showColHeaders="1" showRowStripes="0" showColStripes="0" showLastColumn="1"/>
  <filters count="1">
    <filter fld="5" type="dateBetween" evalOrder="-1" id="24" name="Date">
      <autoFilter ref="A1">
        <filterColumn colId="0">
          <customFilters and="1">
            <customFilter operator="greaterThanOrEqual" val="37987"/>
            <customFilter operator="lessThanOrEqual" val="38352"/>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Vendeurs" xr10:uid="{328E89A6-0571-4C8A-84F3-66F981F1F46F}" sourceName="Vendeurs">
  <pivotTables>
    <pivotTable tabId="49" name="PivotTable2"/>
  </pivotTables>
  <data>
    <tabular pivotCacheId="328818711">
      <items count="6">
        <i x="4" s="1"/>
        <i x="3"/>
        <i x="2"/>
        <i x="1"/>
        <i x="0" s="1"/>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endeurs" xr10:uid="{B9C7EA50-677B-4194-8855-77A67D36D6B2}" cache="Segment_Vendeurs" caption="Vendeurs"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00659A-1009-422B-877A-703FAEE2B61D}" name="Tableau1" displayName="Tableau1" ref="A4:A10" totalsRowShown="0" headerRowDxfId="8" headerRowBorderDxfId="7" tableBorderDxfId="6">
  <autoFilter ref="A4:A10" xr:uid="{CA00659A-1009-422B-877A-703FAEE2B61D}"/>
  <tableColumns count="1">
    <tableColumn id="1" xr3:uid="{FE128743-BBE8-482C-8A06-FEC09B30417D}" name="Vendeurs" dataDxfId="5"/>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18485BB1-8CE4-4F69-8DE9-105C0F59C0FB}" sourceName="Date">
  <pivotTables>
    <pivotTable tabId="50" name="PivotTable2"/>
  </pivotTables>
  <state minimalRefreshVersion="6" lastRefreshVersion="6" pivotCacheId="328818711" filterType="dateBetween">
    <selection startDate="2004-01-01T00:00:00" endDate="2004-12-31T00:00:00"/>
    <bounds startDate="2003-01-01T00:00:00" endDate="201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5F05D527-7C61-423F-A556-976962D2DE50}" cache="NativeTimeline_Date" caption="Date" level="0" selectionLevel="0" scrollPosition="2003-01-01T00:00:00"/>
</timeline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6.xml"/><Relationship Id="rId1" Type="http://schemas.openxmlformats.org/officeDocument/2006/relationships/pivotTable" Target="../pivotTables/pivotTable7.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6.xml.rels><?xml version="1.0" encoding="UTF-8" standalone="yes"?>
<Relationships xmlns="http://schemas.openxmlformats.org/package/2006/relationships"><Relationship Id="rId3" Type="http://schemas.microsoft.com/office/2011/relationships/timeline" Target="../timelines/timeline1.xml"/><Relationship Id="rId2" Type="http://schemas.openxmlformats.org/officeDocument/2006/relationships/drawing" Target="../drawings/drawing7.xml"/><Relationship Id="rId1" Type="http://schemas.openxmlformats.org/officeDocument/2006/relationships/pivotTable" Target="../pivotTables/pivotTable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1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13.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ivotTable" Target="../pivotTables/pivotTable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tabSelected="1" workbookViewId="0">
      <selection activeCell="B1" sqref="B1"/>
    </sheetView>
  </sheetViews>
  <sheetFormatPr baseColWidth="10" defaultColWidth="11.44140625" defaultRowHeight="13.2" x14ac:dyDescent="0.25"/>
  <cols>
    <col min="1" max="1" width="12.33203125" bestFit="1" customWidth="1"/>
    <col min="2" max="2" width="28.5546875" customWidth="1"/>
    <col min="3" max="3" width="12.5546875" customWidth="1"/>
  </cols>
  <sheetData>
    <row r="1" spans="1:3" ht="15.6" x14ac:dyDescent="0.3">
      <c r="A1" s="12" t="s">
        <v>40</v>
      </c>
    </row>
    <row r="2" spans="1:3" ht="15.6" x14ac:dyDescent="0.3">
      <c r="A2" s="12"/>
    </row>
    <row r="4" spans="1:3" x14ac:dyDescent="0.25">
      <c r="B4" s="9" t="s">
        <v>41</v>
      </c>
      <c r="C4" t="s">
        <v>45</v>
      </c>
    </row>
    <row r="6" spans="1:3" x14ac:dyDescent="0.25">
      <c r="B6" s="9" t="s">
        <v>26</v>
      </c>
      <c r="C6" t="s">
        <v>42</v>
      </c>
    </row>
    <row r="7" spans="1:3" x14ac:dyDescent="0.25">
      <c r="B7" s="9"/>
    </row>
    <row r="8" spans="1:3" x14ac:dyDescent="0.25">
      <c r="B8" s="10" t="s">
        <v>21</v>
      </c>
      <c r="C8" t="s">
        <v>27</v>
      </c>
    </row>
    <row r="9" spans="1:3" x14ac:dyDescent="0.25">
      <c r="B9" s="10"/>
    </row>
    <row r="10" spans="1:3" x14ac:dyDescent="0.25">
      <c r="B10" s="10" t="s">
        <v>32</v>
      </c>
      <c r="C10" t="s">
        <v>33</v>
      </c>
    </row>
    <row r="11" spans="1:3" x14ac:dyDescent="0.25">
      <c r="B11" s="10"/>
    </row>
    <row r="12" spans="1:3" x14ac:dyDescent="0.25">
      <c r="B12" s="9" t="s">
        <v>22</v>
      </c>
      <c r="C12" t="s">
        <v>38</v>
      </c>
    </row>
    <row r="13" spans="1:3" x14ac:dyDescent="0.25">
      <c r="B13" s="9"/>
    </row>
    <row r="14" spans="1:3" x14ac:dyDescent="0.25">
      <c r="B14" s="9" t="s">
        <v>34</v>
      </c>
      <c r="C14" t="s">
        <v>28</v>
      </c>
    </row>
    <row r="15" spans="1:3" x14ac:dyDescent="0.25">
      <c r="B15" s="9"/>
    </row>
    <row r="16" spans="1:3" x14ac:dyDescent="0.25">
      <c r="B16" s="9" t="s">
        <v>86</v>
      </c>
      <c r="C16" t="s">
        <v>89</v>
      </c>
    </row>
    <row r="17" spans="2:3" x14ac:dyDescent="0.25">
      <c r="B17" s="9"/>
    </row>
    <row r="18" spans="2:3" x14ac:dyDescent="0.25">
      <c r="B18" s="9" t="s">
        <v>87</v>
      </c>
      <c r="C18" t="s">
        <v>88</v>
      </c>
    </row>
    <row r="19" spans="2:3" x14ac:dyDescent="0.25">
      <c r="B19" s="9"/>
    </row>
    <row r="20" spans="2:3" x14ac:dyDescent="0.25">
      <c r="B20" s="9" t="s">
        <v>25</v>
      </c>
      <c r="C20" t="s">
        <v>29</v>
      </c>
    </row>
    <row r="21" spans="2:3" x14ac:dyDescent="0.25">
      <c r="B21" s="9"/>
    </row>
    <row r="22" spans="2:3" x14ac:dyDescent="0.25">
      <c r="B22" s="9" t="s">
        <v>24</v>
      </c>
      <c r="C22" t="s">
        <v>39</v>
      </c>
    </row>
    <row r="23" spans="2:3" x14ac:dyDescent="0.25">
      <c r="B23" s="9"/>
    </row>
    <row r="24" spans="2:3" x14ac:dyDescent="0.25">
      <c r="B24" s="9" t="s">
        <v>37</v>
      </c>
      <c r="C24" s="18" t="s">
        <v>74</v>
      </c>
    </row>
    <row r="26" spans="2:3" x14ac:dyDescent="0.25">
      <c r="B26" s="9" t="s">
        <v>72</v>
      </c>
      <c r="C26" s="18" t="s">
        <v>73</v>
      </c>
    </row>
    <row r="28" spans="2:3" x14ac:dyDescent="0.25">
      <c r="B28" s="9" t="s">
        <v>75</v>
      </c>
      <c r="C28" s="18" t="s">
        <v>76</v>
      </c>
    </row>
  </sheetData>
  <phoneticPr fontId="0" type="noConversion"/>
  <hyperlinks>
    <hyperlink ref="B6" location="Tableau_données!A1" display="Tableau_données" xr:uid="{00000000-0004-0000-0000-000000000000}"/>
    <hyperlink ref="B8" location="Produits_Clients!A1" display="Produits_Clients" xr:uid="{00000000-0004-0000-0000-000001000000}"/>
    <hyperlink ref="B12" location="Vendeurs_Clients!A1" display="Vendeurs_clients" xr:uid="{00000000-0004-0000-0000-000002000000}"/>
    <hyperlink ref="B10" location="Produits_clients_vendeurs!A1" display="Produits_Clients_vendeurs" xr:uid="{00000000-0004-0000-0000-000003000000}"/>
    <hyperlink ref="B14" location="Vendeurs_Clients_factures!A1" display="Vendeurs_clients_facture" xr:uid="{00000000-0004-0000-0000-000004000000}"/>
    <hyperlink ref="B20" location="Total_clients_années!A1" display="Total_clients_années" xr:uid="{00000000-0004-0000-0000-000005000000}"/>
    <hyperlink ref="B22" location="Total_vendeurs_trimestres!A1" display="Total_vendeurs_trimestres" xr:uid="{00000000-0004-0000-0000-000006000000}"/>
    <hyperlink ref="B24" location="Vendeurs_classement_ca!A1" display="Total_vendeurs_classement_ca" xr:uid="{00000000-0004-0000-0000-000007000000}"/>
    <hyperlink ref="B4" location="Tableau_listes!A1" display="Tableau_listes" xr:uid="{00000000-0004-0000-0000-000008000000}"/>
    <hyperlink ref="B26" location="Vendeurs_pourcentage!A1" display="Vendeurs_pourcentage" xr:uid="{00000000-0004-0000-0000-000009000000}"/>
    <hyperlink ref="B28" location="Vendeurs_pourcentage_graph!A1" display="Vendeurs_pourcentage_graph" xr:uid="{00000000-0004-0000-0000-00000A000000}"/>
    <hyperlink ref="B16" location="Vendeurs_Segments!A1" display="Vendeurs_Segments" xr:uid="{B8963A3F-40D3-4913-B7D4-2EBB6A2765F7}"/>
    <hyperlink ref="B18" location="'Dates_Ligne du temps'!A1" display="Dates_Ligne du temps" xr:uid="{99B40256-BBAD-42DC-831A-BA52B7548BE2}"/>
  </hyperlinks>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6"/>
  <sheetViews>
    <sheetView workbookViewId="0">
      <selection activeCell="L1" sqref="L1"/>
    </sheetView>
  </sheetViews>
  <sheetFormatPr baseColWidth="10" defaultColWidth="11.44140625" defaultRowHeight="13.2" x14ac:dyDescent="0.25"/>
  <cols>
    <col min="1" max="1" width="20.109375" customWidth="1"/>
    <col min="2" max="2" width="13.77734375" bestFit="1" customWidth="1"/>
    <col min="3" max="3" width="12.44140625" customWidth="1"/>
    <col min="4" max="4" width="9.88671875" bestFit="1" customWidth="1"/>
    <col min="5" max="5" width="4.77734375" bestFit="1" customWidth="1"/>
    <col min="6" max="7" width="13.88671875" bestFit="1" customWidth="1"/>
    <col min="8" max="8" width="11.5546875" customWidth="1"/>
  </cols>
  <sheetData>
    <row r="1" spans="1:12" x14ac:dyDescent="0.25">
      <c r="L1" s="9" t="s">
        <v>30</v>
      </c>
    </row>
    <row r="4" spans="1:12" x14ac:dyDescent="0.25">
      <c r="A4" s="42" t="s">
        <v>49</v>
      </c>
      <c r="B4" s="43"/>
      <c r="C4" s="43"/>
      <c r="D4" s="43"/>
      <c r="E4" s="50"/>
    </row>
    <row r="5" spans="1:12" x14ac:dyDescent="0.25">
      <c r="A5" s="42" t="s">
        <v>1</v>
      </c>
      <c r="B5" s="42" t="s">
        <v>0</v>
      </c>
      <c r="C5" s="42" t="s">
        <v>23</v>
      </c>
      <c r="D5" s="42" t="s">
        <v>2</v>
      </c>
      <c r="E5" s="50" t="s">
        <v>20</v>
      </c>
    </row>
    <row r="6" spans="1:12" x14ac:dyDescent="0.25">
      <c r="A6" s="45" t="s">
        <v>6</v>
      </c>
      <c r="B6" s="45" t="s">
        <v>11</v>
      </c>
      <c r="C6" s="43"/>
      <c r="D6" s="43"/>
      <c r="E6" s="50">
        <v>2</v>
      </c>
    </row>
    <row r="7" spans="1:12" x14ac:dyDescent="0.25">
      <c r="A7" s="45" t="s">
        <v>5</v>
      </c>
      <c r="B7" s="45" t="s">
        <v>13</v>
      </c>
      <c r="C7" s="52">
        <v>37742</v>
      </c>
      <c r="D7" s="45" t="s">
        <v>16</v>
      </c>
      <c r="E7" s="50">
        <v>1</v>
      </c>
    </row>
    <row r="8" spans="1:12" x14ac:dyDescent="0.25">
      <c r="A8" s="53"/>
      <c r="B8" s="53"/>
      <c r="C8" s="52">
        <v>38018</v>
      </c>
      <c r="D8" s="45" t="s">
        <v>17</v>
      </c>
      <c r="E8" s="50">
        <v>1</v>
      </c>
    </row>
    <row r="9" spans="1:12" x14ac:dyDescent="0.25">
      <c r="A9" s="53"/>
      <c r="B9" s="45" t="s">
        <v>10</v>
      </c>
      <c r="C9" s="43"/>
      <c r="D9" s="43"/>
      <c r="E9" s="50">
        <v>1</v>
      </c>
    </row>
    <row r="10" spans="1:12" x14ac:dyDescent="0.25">
      <c r="A10" s="45" t="s">
        <v>8</v>
      </c>
      <c r="B10" s="45" t="s">
        <v>11</v>
      </c>
      <c r="C10" s="43"/>
      <c r="D10" s="43"/>
      <c r="E10" s="50">
        <v>1</v>
      </c>
    </row>
    <row r="11" spans="1:12" x14ac:dyDescent="0.25">
      <c r="A11" s="53"/>
      <c r="B11" s="45" t="s">
        <v>15</v>
      </c>
      <c r="C11" s="43"/>
      <c r="D11" s="43"/>
      <c r="E11" s="50">
        <v>1</v>
      </c>
    </row>
    <row r="12" spans="1:12" x14ac:dyDescent="0.25">
      <c r="A12" s="53"/>
      <c r="B12" s="45" t="s">
        <v>14</v>
      </c>
      <c r="C12" s="43"/>
      <c r="D12" s="43"/>
      <c r="E12" s="50">
        <v>1</v>
      </c>
    </row>
    <row r="13" spans="1:12" x14ac:dyDescent="0.25">
      <c r="A13" s="53"/>
      <c r="B13" s="45" t="s">
        <v>10</v>
      </c>
      <c r="C13" s="43"/>
      <c r="D13" s="43"/>
      <c r="E13" s="50">
        <v>1</v>
      </c>
    </row>
    <row r="14" spans="1:12" x14ac:dyDescent="0.25">
      <c r="A14" s="45" t="s">
        <v>7</v>
      </c>
      <c r="B14" s="45" t="s">
        <v>11</v>
      </c>
      <c r="C14" s="43"/>
      <c r="D14" s="43"/>
      <c r="E14" s="50">
        <v>1</v>
      </c>
    </row>
    <row r="15" spans="1:12" x14ac:dyDescent="0.25">
      <c r="A15" s="53"/>
      <c r="B15" s="45" t="s">
        <v>14</v>
      </c>
      <c r="C15" s="43"/>
      <c r="D15" s="43"/>
      <c r="E15" s="50">
        <v>1</v>
      </c>
    </row>
    <row r="16" spans="1:12" x14ac:dyDescent="0.25">
      <c r="A16" s="45" t="s">
        <v>78</v>
      </c>
      <c r="B16" s="45" t="s">
        <v>11</v>
      </c>
      <c r="C16" s="43"/>
      <c r="D16" s="43"/>
      <c r="E16" s="50">
        <v>1</v>
      </c>
    </row>
    <row r="17" spans="1:5" x14ac:dyDescent="0.25">
      <c r="A17" s="53"/>
      <c r="B17" s="45" t="s">
        <v>14</v>
      </c>
      <c r="C17" s="43"/>
      <c r="D17" s="43"/>
      <c r="E17" s="50">
        <v>1</v>
      </c>
    </row>
    <row r="18" spans="1:5" x14ac:dyDescent="0.25">
      <c r="A18" s="49" t="s">
        <v>46</v>
      </c>
      <c r="B18" s="54"/>
      <c r="C18" s="54"/>
      <c r="D18" s="54"/>
      <c r="E18" s="51">
        <v>13</v>
      </c>
    </row>
    <row r="25" spans="1:5" x14ac:dyDescent="0.25">
      <c r="A25" s="23" t="s">
        <v>50</v>
      </c>
    </row>
    <row r="26" spans="1:5" x14ac:dyDescent="0.25">
      <c r="A26" s="23" t="s">
        <v>51</v>
      </c>
    </row>
  </sheetData>
  <dataConsolidate function="count" link="1">
    <dataRefs count="1">
      <dataRef ref="B3:B12" sheet="Vendeurs_Clients_Solution"/>
    </dataRefs>
  </dataConsolidate>
  <phoneticPr fontId="0" type="noConversion"/>
  <hyperlinks>
    <hyperlink ref="L1" location="Sommaire!A1" display="Retour" xr:uid="{00000000-0004-0000-0900-000000000000}"/>
  </hyperlinks>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
  <sheetViews>
    <sheetView workbookViewId="0">
      <selection activeCell="A2" sqref="A2"/>
    </sheetView>
  </sheetViews>
  <sheetFormatPr baseColWidth="10" defaultColWidth="11.44140625" defaultRowHeight="13.2" x14ac:dyDescent="0.25"/>
  <cols>
    <col min="1" max="1" width="25.33203125" customWidth="1"/>
    <col min="2" max="2" width="16.109375" bestFit="1" customWidth="1"/>
    <col min="3" max="3" width="17.21875" bestFit="1" customWidth="1"/>
    <col min="4" max="4" width="21.21875" bestFit="1" customWidth="1"/>
    <col min="5" max="5" width="5.33203125" bestFit="1" customWidth="1"/>
    <col min="6" max="6" width="7.44140625" bestFit="1" customWidth="1"/>
    <col min="7" max="7" width="7.44140625" customWidth="1"/>
    <col min="8" max="8" width="12.33203125" customWidth="1"/>
    <col min="9" max="12" width="8.109375" customWidth="1"/>
    <col min="13" max="13" width="6.44140625" customWidth="1"/>
    <col min="14" max="14" width="14.44140625" customWidth="1"/>
    <col min="15" max="15" width="5" customWidth="1"/>
  </cols>
  <sheetData>
    <row r="1" spans="1:12" x14ac:dyDescent="0.25">
      <c r="A1" t="s">
        <v>28</v>
      </c>
      <c r="L1" s="9" t="s">
        <v>30</v>
      </c>
    </row>
    <row r="2" spans="1:12" x14ac:dyDescent="0.25">
      <c r="A2" s="18" t="s">
        <v>102</v>
      </c>
    </row>
  </sheetData>
  <hyperlinks>
    <hyperlink ref="L1" location="Sommaire!A1" display="Retour" xr:uid="{00000000-0004-0000-0A00-000000000000}"/>
  </hyperlinks>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8"/>
  <sheetViews>
    <sheetView workbookViewId="0">
      <selection activeCell="L1" sqref="L1"/>
    </sheetView>
  </sheetViews>
  <sheetFormatPr baseColWidth="10" defaultColWidth="11.44140625" defaultRowHeight="13.2" x14ac:dyDescent="0.25"/>
  <cols>
    <col min="1" max="1" width="16.44140625" customWidth="1"/>
    <col min="2" max="2" width="16.5546875" customWidth="1"/>
    <col min="3" max="3" width="13.6640625" customWidth="1"/>
    <col min="4" max="4" width="10.33203125" customWidth="1"/>
    <col min="5" max="5" width="6.5546875" customWidth="1"/>
    <col min="6" max="6" width="6.33203125" bestFit="1" customWidth="1"/>
    <col min="7" max="7" width="9.6640625" bestFit="1" customWidth="1"/>
    <col min="8" max="8" width="18.88671875" bestFit="1" customWidth="1"/>
    <col min="9" max="9" width="21.5546875" bestFit="1" customWidth="1"/>
    <col min="10" max="12" width="8.109375" customWidth="1"/>
    <col min="13" max="13" width="6.44140625" customWidth="1"/>
    <col min="14" max="14" width="14.44140625" customWidth="1"/>
    <col min="15" max="15" width="5" customWidth="1"/>
  </cols>
  <sheetData>
    <row r="1" spans="1:12" x14ac:dyDescent="0.25">
      <c r="L1" s="9" t="s">
        <v>30</v>
      </c>
    </row>
    <row r="5" spans="1:12" x14ac:dyDescent="0.25">
      <c r="A5" s="42" t="s">
        <v>82</v>
      </c>
      <c r="B5" s="43"/>
      <c r="C5" s="43"/>
      <c r="D5" s="43"/>
      <c r="E5" s="43"/>
      <c r="F5" s="43"/>
      <c r="G5" s="50"/>
    </row>
    <row r="6" spans="1:12" x14ac:dyDescent="0.25">
      <c r="A6" s="42" t="s">
        <v>1</v>
      </c>
      <c r="B6" s="42" t="s">
        <v>0</v>
      </c>
      <c r="C6" s="42" t="s">
        <v>23</v>
      </c>
      <c r="D6" s="42" t="s">
        <v>2</v>
      </c>
      <c r="E6" s="42" t="s">
        <v>3</v>
      </c>
      <c r="F6" s="42" t="s">
        <v>4</v>
      </c>
      <c r="G6" s="50" t="s">
        <v>20</v>
      </c>
    </row>
    <row r="7" spans="1:12" x14ac:dyDescent="0.25">
      <c r="A7" s="45" t="s">
        <v>6</v>
      </c>
      <c r="B7" s="45" t="s">
        <v>11</v>
      </c>
      <c r="C7" s="52">
        <v>40811</v>
      </c>
      <c r="D7" s="45" t="s">
        <v>16</v>
      </c>
      <c r="E7" s="45">
        <v>10</v>
      </c>
      <c r="F7" s="45">
        <v>68</v>
      </c>
      <c r="G7" s="61">
        <v>680</v>
      </c>
    </row>
    <row r="8" spans="1:12" x14ac:dyDescent="0.25">
      <c r="A8" s="53"/>
      <c r="B8" s="53"/>
      <c r="C8" s="53"/>
      <c r="D8" s="45" t="s">
        <v>19</v>
      </c>
      <c r="E8" s="45">
        <v>10</v>
      </c>
      <c r="F8" s="45">
        <v>11</v>
      </c>
      <c r="G8" s="61">
        <v>110</v>
      </c>
    </row>
    <row r="9" spans="1:12" x14ac:dyDescent="0.25">
      <c r="A9" s="45" t="s">
        <v>5</v>
      </c>
      <c r="B9" s="45" t="s">
        <v>13</v>
      </c>
      <c r="C9" s="52">
        <v>37742</v>
      </c>
      <c r="D9" s="45" t="s">
        <v>16</v>
      </c>
      <c r="E9" s="45">
        <v>8</v>
      </c>
      <c r="F9" s="45">
        <v>68</v>
      </c>
      <c r="G9" s="61">
        <v>544</v>
      </c>
    </row>
    <row r="10" spans="1:12" x14ac:dyDescent="0.25">
      <c r="A10" s="53"/>
      <c r="B10" s="53"/>
      <c r="C10" s="52">
        <v>38018</v>
      </c>
      <c r="D10" s="45" t="s">
        <v>17</v>
      </c>
      <c r="E10" s="45">
        <v>10</v>
      </c>
      <c r="F10" s="45">
        <v>13</v>
      </c>
      <c r="G10" s="61">
        <v>130</v>
      </c>
    </row>
    <row r="11" spans="1:12" x14ac:dyDescent="0.25">
      <c r="A11" s="53"/>
      <c r="B11" s="45" t="s">
        <v>10</v>
      </c>
      <c r="C11" s="52">
        <v>37836</v>
      </c>
      <c r="D11" s="45" t="s">
        <v>18</v>
      </c>
      <c r="E11" s="45">
        <v>5</v>
      </c>
      <c r="F11" s="45">
        <v>8</v>
      </c>
      <c r="G11" s="61">
        <v>40</v>
      </c>
      <c r="I11" s="18" t="s">
        <v>55</v>
      </c>
      <c r="J11">
        <f>GETPIVOTDATA("Total",$A$5,"Vendeurs","Dave","Clients","Bjorn Borg","Produits","Raquettes","Prix",68,"Quantité",8,"Date",DATE(2003,5,1))+GETPIVOTDATA("Total",$A$5,"Vendeurs","Dave","Clients","Bjorn Borg","Produits","Cédés","Prix",13,"Quantité",10,"Date",DATE(2004,2,1))+GETPIVOTDATA("Total",$A$5,"Vendeurs","Dave","Clients","Pete Sampras","Produits","Bédés","Prix",8,"Quantité",5,"Date",DATE(2003,8,3))</f>
        <v>714</v>
      </c>
    </row>
    <row r="12" spans="1:12" x14ac:dyDescent="0.25">
      <c r="A12" s="45" t="s">
        <v>8</v>
      </c>
      <c r="B12" s="45" t="s">
        <v>11</v>
      </c>
      <c r="C12" s="52">
        <v>40811</v>
      </c>
      <c r="D12" s="45" t="s">
        <v>17</v>
      </c>
      <c r="E12" s="45">
        <v>20</v>
      </c>
      <c r="F12" s="45">
        <v>13</v>
      </c>
      <c r="G12" s="61">
        <v>260</v>
      </c>
    </row>
    <row r="13" spans="1:12" x14ac:dyDescent="0.25">
      <c r="A13" s="53"/>
      <c r="B13" s="45" t="s">
        <v>15</v>
      </c>
      <c r="C13" s="52">
        <v>37904</v>
      </c>
      <c r="D13" s="45" t="s">
        <v>17</v>
      </c>
      <c r="E13" s="45">
        <v>3</v>
      </c>
      <c r="F13" s="45">
        <v>13</v>
      </c>
      <c r="G13" s="61">
        <v>39</v>
      </c>
      <c r="I13" s="18" t="s">
        <v>54</v>
      </c>
      <c r="J13">
        <f>(8+5+10)*(68+8+13)</f>
        <v>2047</v>
      </c>
    </row>
    <row r="14" spans="1:12" x14ac:dyDescent="0.25">
      <c r="A14" s="53"/>
      <c r="B14" s="45" t="s">
        <v>14</v>
      </c>
      <c r="C14" s="52">
        <v>38032</v>
      </c>
      <c r="D14" s="45" t="s">
        <v>18</v>
      </c>
      <c r="E14" s="45">
        <v>1</v>
      </c>
      <c r="F14" s="45">
        <v>8</v>
      </c>
      <c r="G14" s="61">
        <v>8</v>
      </c>
    </row>
    <row r="15" spans="1:12" x14ac:dyDescent="0.25">
      <c r="A15" s="53"/>
      <c r="B15" s="45" t="s">
        <v>10</v>
      </c>
      <c r="C15" s="52">
        <v>37941</v>
      </c>
      <c r="D15" s="45" t="s">
        <v>16</v>
      </c>
      <c r="E15" s="45">
        <v>22</v>
      </c>
      <c r="F15" s="45">
        <v>68</v>
      </c>
      <c r="G15" s="61">
        <v>1496</v>
      </c>
    </row>
    <row r="16" spans="1:12" x14ac:dyDescent="0.25">
      <c r="A16" s="45" t="s">
        <v>7</v>
      </c>
      <c r="B16" s="45" t="s">
        <v>11</v>
      </c>
      <c r="C16" s="52">
        <v>37683</v>
      </c>
      <c r="D16" s="45" t="s">
        <v>16</v>
      </c>
      <c r="E16" s="45">
        <v>2</v>
      </c>
      <c r="F16" s="45">
        <v>68</v>
      </c>
      <c r="G16" s="61">
        <v>136</v>
      </c>
    </row>
    <row r="17" spans="1:7" x14ac:dyDescent="0.25">
      <c r="A17" s="53"/>
      <c r="B17" s="45" t="s">
        <v>14</v>
      </c>
      <c r="C17" s="52">
        <v>37812</v>
      </c>
      <c r="D17" s="45" t="s">
        <v>16</v>
      </c>
      <c r="E17" s="45">
        <v>25</v>
      </c>
      <c r="F17" s="45">
        <v>68</v>
      </c>
      <c r="G17" s="61">
        <v>1700</v>
      </c>
    </row>
    <row r="18" spans="1:7" x14ac:dyDescent="0.25">
      <c r="A18" s="45" t="s">
        <v>78</v>
      </c>
      <c r="B18" s="45" t="s">
        <v>11</v>
      </c>
      <c r="C18" s="52">
        <v>37755</v>
      </c>
      <c r="D18" s="45" t="s">
        <v>19</v>
      </c>
      <c r="E18" s="45">
        <v>11</v>
      </c>
      <c r="F18" s="45">
        <v>11</v>
      </c>
      <c r="G18" s="61">
        <v>121</v>
      </c>
    </row>
    <row r="19" spans="1:7" x14ac:dyDescent="0.25">
      <c r="A19" s="62"/>
      <c r="B19" s="49" t="s">
        <v>14</v>
      </c>
      <c r="C19" s="63">
        <v>37797</v>
      </c>
      <c r="D19" s="49" t="s">
        <v>18</v>
      </c>
      <c r="E19" s="49">
        <v>4</v>
      </c>
      <c r="F19" s="49">
        <v>8</v>
      </c>
      <c r="G19" s="64">
        <v>32</v>
      </c>
    </row>
    <row r="28" spans="1:7" x14ac:dyDescent="0.25">
      <c r="A28" s="18" t="s">
        <v>53</v>
      </c>
    </row>
  </sheetData>
  <phoneticPr fontId="0" type="noConversion"/>
  <hyperlinks>
    <hyperlink ref="L1" location="Sommaire!A1" display="Retour" xr:uid="{00000000-0004-0000-0B00-000000000000}"/>
  </hyperlinks>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1940B-AA11-4D11-B3F2-C4393F74223C}">
  <dimension ref="A1:L23"/>
  <sheetViews>
    <sheetView workbookViewId="0">
      <selection activeCell="L1" sqref="L1"/>
    </sheetView>
  </sheetViews>
  <sheetFormatPr baseColWidth="10" defaultColWidth="8.88671875" defaultRowHeight="13.2" x14ac:dyDescent="0.25"/>
  <cols>
    <col min="3" max="3" width="20" bestFit="1" customWidth="1"/>
    <col min="4" max="4" width="17.109375" bestFit="1" customWidth="1"/>
    <col min="5" max="5" width="10.109375" bestFit="1" customWidth="1"/>
    <col min="6" max="6" width="12" bestFit="1" customWidth="1"/>
    <col min="7" max="7" width="11" bestFit="1" customWidth="1"/>
    <col min="8" max="8" width="6.6640625" bestFit="1" customWidth="1"/>
    <col min="9" max="9" width="5.33203125" bestFit="1" customWidth="1"/>
  </cols>
  <sheetData>
    <row r="1" spans="1:12" x14ac:dyDescent="0.25">
      <c r="A1" t="s">
        <v>84</v>
      </c>
      <c r="L1" s="9" t="s">
        <v>30</v>
      </c>
    </row>
    <row r="6" spans="1:12" x14ac:dyDescent="0.25">
      <c r="C6" s="26" t="s">
        <v>83</v>
      </c>
    </row>
    <row r="7" spans="1:12" x14ac:dyDescent="0.25">
      <c r="C7" s="26" t="s">
        <v>1</v>
      </c>
      <c r="D7" s="26" t="s">
        <v>0</v>
      </c>
      <c r="E7" s="26" t="s">
        <v>23</v>
      </c>
      <c r="F7" s="26" t="s">
        <v>2</v>
      </c>
      <c r="G7" s="26" t="s">
        <v>3</v>
      </c>
      <c r="H7" s="26" t="s">
        <v>4</v>
      </c>
      <c r="I7" t="s">
        <v>20</v>
      </c>
    </row>
    <row r="8" spans="1:12" x14ac:dyDescent="0.25">
      <c r="C8" t="s">
        <v>6</v>
      </c>
      <c r="D8" t="s">
        <v>11</v>
      </c>
      <c r="E8" s="22">
        <v>40811</v>
      </c>
      <c r="F8" t="s">
        <v>16</v>
      </c>
      <c r="G8">
        <v>10</v>
      </c>
      <c r="H8">
        <v>68</v>
      </c>
      <c r="I8">
        <v>680</v>
      </c>
    </row>
    <row r="9" spans="1:12" x14ac:dyDescent="0.25">
      <c r="F9" t="s">
        <v>19</v>
      </c>
      <c r="G9">
        <v>10</v>
      </c>
      <c r="H9">
        <v>11</v>
      </c>
      <c r="I9">
        <v>110</v>
      </c>
    </row>
    <row r="10" spans="1:12" x14ac:dyDescent="0.25">
      <c r="C10" t="s">
        <v>5</v>
      </c>
      <c r="D10" t="s">
        <v>13</v>
      </c>
      <c r="E10" s="22">
        <v>37742</v>
      </c>
      <c r="F10" t="s">
        <v>16</v>
      </c>
      <c r="G10">
        <v>8</v>
      </c>
      <c r="H10">
        <v>68</v>
      </c>
      <c r="I10">
        <v>544</v>
      </c>
    </row>
    <row r="11" spans="1:12" x14ac:dyDescent="0.25">
      <c r="E11" s="22">
        <v>38018</v>
      </c>
      <c r="F11" t="s">
        <v>17</v>
      </c>
      <c r="G11">
        <v>10</v>
      </c>
      <c r="H11">
        <v>13</v>
      </c>
      <c r="I11">
        <v>130</v>
      </c>
    </row>
    <row r="12" spans="1:12" x14ac:dyDescent="0.25">
      <c r="D12" t="s">
        <v>10</v>
      </c>
      <c r="E12" s="22">
        <v>37836</v>
      </c>
      <c r="F12" t="s">
        <v>18</v>
      </c>
      <c r="G12">
        <v>5</v>
      </c>
      <c r="H12">
        <v>8</v>
      </c>
      <c r="I12">
        <v>40</v>
      </c>
    </row>
    <row r="13" spans="1:12" x14ac:dyDescent="0.25">
      <c r="C13" t="s">
        <v>78</v>
      </c>
      <c r="D13" t="s">
        <v>11</v>
      </c>
      <c r="E13" s="22">
        <v>37755</v>
      </c>
      <c r="F13" t="s">
        <v>19</v>
      </c>
      <c r="G13">
        <v>11</v>
      </c>
      <c r="H13">
        <v>11</v>
      </c>
      <c r="I13">
        <v>121</v>
      </c>
    </row>
    <row r="14" spans="1:12" x14ac:dyDescent="0.25">
      <c r="D14" t="s">
        <v>14</v>
      </c>
      <c r="E14" s="22">
        <v>37797</v>
      </c>
      <c r="F14" t="s">
        <v>18</v>
      </c>
      <c r="G14">
        <v>4</v>
      </c>
      <c r="H14">
        <v>8</v>
      </c>
      <c r="I14">
        <v>32</v>
      </c>
    </row>
    <row r="15" spans="1:12" x14ac:dyDescent="0.25">
      <c r="C15" t="s">
        <v>8</v>
      </c>
      <c r="D15" t="s">
        <v>11</v>
      </c>
      <c r="E15" s="22">
        <v>40811</v>
      </c>
      <c r="F15" t="s">
        <v>17</v>
      </c>
      <c r="G15">
        <v>20</v>
      </c>
      <c r="H15">
        <v>13</v>
      </c>
      <c r="I15">
        <v>260</v>
      </c>
    </row>
    <row r="16" spans="1:12" x14ac:dyDescent="0.25">
      <c r="D16" t="s">
        <v>15</v>
      </c>
      <c r="E16" s="22">
        <v>37904</v>
      </c>
      <c r="F16" t="s">
        <v>17</v>
      </c>
      <c r="G16">
        <v>3</v>
      </c>
      <c r="H16">
        <v>13</v>
      </c>
      <c r="I16">
        <v>39</v>
      </c>
    </row>
    <row r="17" spans="3:9" x14ac:dyDescent="0.25">
      <c r="D17" t="s">
        <v>14</v>
      </c>
      <c r="E17" s="22">
        <v>38032</v>
      </c>
      <c r="F17" t="s">
        <v>18</v>
      </c>
      <c r="G17">
        <v>1</v>
      </c>
      <c r="H17">
        <v>8</v>
      </c>
      <c r="I17">
        <v>8</v>
      </c>
    </row>
    <row r="18" spans="3:9" x14ac:dyDescent="0.25">
      <c r="D18" t="s">
        <v>10</v>
      </c>
      <c r="E18" s="22">
        <v>37941</v>
      </c>
      <c r="F18" t="s">
        <v>16</v>
      </c>
      <c r="G18">
        <v>22</v>
      </c>
      <c r="H18">
        <v>68</v>
      </c>
      <c r="I18">
        <v>1496</v>
      </c>
    </row>
    <row r="19" spans="3:9" x14ac:dyDescent="0.25">
      <c r="C19" t="s">
        <v>7</v>
      </c>
      <c r="D19" t="s">
        <v>11</v>
      </c>
      <c r="E19" s="22">
        <v>37683</v>
      </c>
      <c r="F19" t="s">
        <v>16</v>
      </c>
      <c r="G19">
        <v>2</v>
      </c>
      <c r="H19">
        <v>68</v>
      </c>
      <c r="I19">
        <v>136</v>
      </c>
    </row>
    <row r="20" spans="3:9" x14ac:dyDescent="0.25">
      <c r="D20" t="s">
        <v>14</v>
      </c>
      <c r="E20" s="22">
        <v>37812</v>
      </c>
      <c r="F20" t="s">
        <v>16</v>
      </c>
      <c r="G20">
        <v>25</v>
      </c>
      <c r="H20">
        <v>68</v>
      </c>
      <c r="I20">
        <v>1700</v>
      </c>
    </row>
    <row r="21" spans="3:9" x14ac:dyDescent="0.25">
      <c r="C21" t="s">
        <v>114</v>
      </c>
      <c r="D21" t="s">
        <v>114</v>
      </c>
      <c r="E21" t="s">
        <v>114</v>
      </c>
      <c r="F21" t="s">
        <v>114</v>
      </c>
      <c r="G21" t="s">
        <v>114</v>
      </c>
      <c r="I21">
        <v>0</v>
      </c>
    </row>
    <row r="22" spans="3:9" x14ac:dyDescent="0.25">
      <c r="H22" t="s">
        <v>114</v>
      </c>
    </row>
    <row r="23" spans="3:9" x14ac:dyDescent="0.25">
      <c r="C23" t="s">
        <v>46</v>
      </c>
      <c r="I23">
        <v>5296</v>
      </c>
    </row>
  </sheetData>
  <hyperlinks>
    <hyperlink ref="L1" location="Sommaire!A1" display="Retour" xr:uid="{E6141342-A682-45AF-846C-427382642D9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4D8FD-08EA-4B3E-83E1-4A8024A3D4A4}">
  <dimension ref="A1:L12"/>
  <sheetViews>
    <sheetView workbookViewId="0">
      <selection activeCell="L1" sqref="L1"/>
    </sheetView>
  </sheetViews>
  <sheetFormatPr baseColWidth="10" defaultColWidth="8.88671875" defaultRowHeight="13.2" x14ac:dyDescent="0.25"/>
  <cols>
    <col min="3" max="3" width="20" bestFit="1" customWidth="1"/>
    <col min="4" max="4" width="17.109375" bestFit="1" customWidth="1"/>
    <col min="5" max="5" width="10.109375" bestFit="1" customWidth="1"/>
    <col min="6" max="6" width="12" bestFit="1" customWidth="1"/>
    <col min="7" max="7" width="11" bestFit="1" customWidth="1"/>
    <col min="8" max="8" width="6.6640625" bestFit="1" customWidth="1"/>
    <col min="9" max="9" width="5.33203125" bestFit="1" customWidth="1"/>
  </cols>
  <sheetData>
    <row r="1" spans="1:12" x14ac:dyDescent="0.25">
      <c r="A1" t="s">
        <v>84</v>
      </c>
      <c r="L1" s="9" t="s">
        <v>30</v>
      </c>
    </row>
    <row r="6" spans="1:12" x14ac:dyDescent="0.25">
      <c r="C6" s="26" t="s">
        <v>83</v>
      </c>
    </row>
    <row r="7" spans="1:12" x14ac:dyDescent="0.25">
      <c r="C7" s="26" t="s">
        <v>1</v>
      </c>
      <c r="D7" s="26" t="s">
        <v>0</v>
      </c>
      <c r="E7" s="26" t="s">
        <v>23</v>
      </c>
      <c r="F7" s="26" t="s">
        <v>2</v>
      </c>
      <c r="G7" s="26" t="s">
        <v>3</v>
      </c>
      <c r="H7" s="26" t="s">
        <v>4</v>
      </c>
      <c r="I7" t="s">
        <v>20</v>
      </c>
    </row>
    <row r="8" spans="1:12" x14ac:dyDescent="0.25">
      <c r="C8" t="s">
        <v>6</v>
      </c>
      <c r="D8" t="s">
        <v>11</v>
      </c>
      <c r="E8" s="22">
        <v>40811</v>
      </c>
      <c r="F8" t="s">
        <v>16</v>
      </c>
      <c r="G8">
        <v>10</v>
      </c>
      <c r="H8">
        <v>68</v>
      </c>
      <c r="I8">
        <v>680</v>
      </c>
    </row>
    <row r="9" spans="1:12" x14ac:dyDescent="0.25">
      <c r="F9" t="s">
        <v>19</v>
      </c>
      <c r="G9">
        <v>10</v>
      </c>
      <c r="H9">
        <v>11</v>
      </c>
      <c r="I9">
        <v>110</v>
      </c>
    </row>
    <row r="10" spans="1:12" x14ac:dyDescent="0.25">
      <c r="C10" t="s">
        <v>7</v>
      </c>
      <c r="D10" t="s">
        <v>11</v>
      </c>
      <c r="E10" s="22">
        <v>37683</v>
      </c>
      <c r="F10" t="s">
        <v>16</v>
      </c>
      <c r="G10">
        <v>2</v>
      </c>
      <c r="H10">
        <v>68</v>
      </c>
      <c r="I10">
        <v>136</v>
      </c>
    </row>
    <row r="11" spans="1:12" x14ac:dyDescent="0.25">
      <c r="D11" t="s">
        <v>14</v>
      </c>
      <c r="E11" s="22">
        <v>37812</v>
      </c>
      <c r="F11" t="s">
        <v>16</v>
      </c>
      <c r="G11">
        <v>25</v>
      </c>
      <c r="H11">
        <v>68</v>
      </c>
      <c r="I11">
        <v>1700</v>
      </c>
    </row>
    <row r="12" spans="1:12" x14ac:dyDescent="0.25">
      <c r="C12" t="s">
        <v>46</v>
      </c>
      <c r="I12">
        <v>2626</v>
      </c>
    </row>
  </sheetData>
  <hyperlinks>
    <hyperlink ref="L1" location="Sommaire!A1" display="Retour" xr:uid="{0DB8E09A-5BCE-4DFC-983D-721E6E06E2EF}"/>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66589-7E74-4418-83BA-247928F2AB3C}">
  <dimension ref="A1:L21"/>
  <sheetViews>
    <sheetView workbookViewId="0">
      <selection activeCell="L1" sqref="L1"/>
    </sheetView>
  </sheetViews>
  <sheetFormatPr baseColWidth="10" defaultColWidth="8.88671875" defaultRowHeight="13.2" x14ac:dyDescent="0.25"/>
  <cols>
    <col min="3" max="3" width="20" bestFit="1" customWidth="1"/>
    <col min="4" max="4" width="17.109375" bestFit="1" customWidth="1"/>
    <col min="5" max="5" width="10.109375" bestFit="1" customWidth="1"/>
    <col min="6" max="6" width="12" bestFit="1" customWidth="1"/>
    <col min="7" max="7" width="11" bestFit="1" customWidth="1"/>
    <col min="8" max="8" width="6.6640625" bestFit="1" customWidth="1"/>
    <col min="9" max="9" width="5.33203125" bestFit="1" customWidth="1"/>
  </cols>
  <sheetData>
    <row r="1" spans="1:12" x14ac:dyDescent="0.25">
      <c r="A1" t="s">
        <v>85</v>
      </c>
      <c r="L1" s="9" t="s">
        <v>30</v>
      </c>
    </row>
    <row r="6" spans="1:12" x14ac:dyDescent="0.25">
      <c r="C6" s="26" t="s">
        <v>83</v>
      </c>
    </row>
    <row r="7" spans="1:12" x14ac:dyDescent="0.25">
      <c r="C7" s="26" t="s">
        <v>1</v>
      </c>
      <c r="D7" s="26" t="s">
        <v>0</v>
      </c>
      <c r="E7" s="26" t="s">
        <v>23</v>
      </c>
      <c r="F7" s="26" t="s">
        <v>2</v>
      </c>
      <c r="G7" s="26" t="s">
        <v>3</v>
      </c>
      <c r="H7" s="26" t="s">
        <v>4</v>
      </c>
      <c r="I7" t="s">
        <v>20</v>
      </c>
    </row>
    <row r="8" spans="1:12" x14ac:dyDescent="0.25">
      <c r="C8" t="s">
        <v>6</v>
      </c>
      <c r="D8" t="s">
        <v>11</v>
      </c>
      <c r="E8" s="22">
        <v>40811</v>
      </c>
      <c r="F8" t="s">
        <v>16</v>
      </c>
      <c r="G8">
        <v>10</v>
      </c>
      <c r="H8">
        <v>68</v>
      </c>
      <c r="I8">
        <v>680</v>
      </c>
    </row>
    <row r="9" spans="1:12" x14ac:dyDescent="0.25">
      <c r="F9" t="s">
        <v>19</v>
      </c>
      <c r="G9">
        <v>10</v>
      </c>
      <c r="H9">
        <v>11</v>
      </c>
      <c r="I9">
        <v>110</v>
      </c>
    </row>
    <row r="10" spans="1:12" x14ac:dyDescent="0.25">
      <c r="C10" t="s">
        <v>5</v>
      </c>
      <c r="D10" t="s">
        <v>13</v>
      </c>
      <c r="E10" s="22">
        <v>37742</v>
      </c>
      <c r="F10" t="s">
        <v>16</v>
      </c>
      <c r="G10">
        <v>8</v>
      </c>
      <c r="H10">
        <v>68</v>
      </c>
      <c r="I10">
        <v>544</v>
      </c>
    </row>
    <row r="11" spans="1:12" x14ac:dyDescent="0.25">
      <c r="E11" s="22">
        <v>38018</v>
      </c>
      <c r="F11" t="s">
        <v>17</v>
      </c>
      <c r="G11">
        <v>10</v>
      </c>
      <c r="H11">
        <v>13</v>
      </c>
      <c r="I11">
        <v>130</v>
      </c>
    </row>
    <row r="12" spans="1:12" x14ac:dyDescent="0.25">
      <c r="D12" t="s">
        <v>10</v>
      </c>
      <c r="E12" s="22">
        <v>37836</v>
      </c>
      <c r="F12" t="s">
        <v>18</v>
      </c>
      <c r="G12">
        <v>5</v>
      </c>
      <c r="H12">
        <v>8</v>
      </c>
      <c r="I12">
        <v>40</v>
      </c>
    </row>
    <row r="13" spans="1:12" x14ac:dyDescent="0.25">
      <c r="C13" t="s">
        <v>78</v>
      </c>
      <c r="D13" t="s">
        <v>11</v>
      </c>
      <c r="E13" s="22">
        <v>37755</v>
      </c>
      <c r="F13" t="s">
        <v>19</v>
      </c>
      <c r="G13">
        <v>11</v>
      </c>
      <c r="H13">
        <v>11</v>
      </c>
      <c r="I13">
        <v>121</v>
      </c>
    </row>
    <row r="14" spans="1:12" x14ac:dyDescent="0.25">
      <c r="D14" t="s">
        <v>14</v>
      </c>
      <c r="E14" s="22">
        <v>37797</v>
      </c>
      <c r="F14" t="s">
        <v>18</v>
      </c>
      <c r="G14">
        <v>4</v>
      </c>
      <c r="H14">
        <v>8</v>
      </c>
      <c r="I14">
        <v>32</v>
      </c>
    </row>
    <row r="15" spans="1:12" x14ac:dyDescent="0.25">
      <c r="C15" t="s">
        <v>8</v>
      </c>
      <c r="D15" t="s">
        <v>11</v>
      </c>
      <c r="E15" s="22">
        <v>40811</v>
      </c>
      <c r="F15" t="s">
        <v>17</v>
      </c>
      <c r="G15">
        <v>20</v>
      </c>
      <c r="H15">
        <v>13</v>
      </c>
      <c r="I15">
        <v>260</v>
      </c>
    </row>
    <row r="16" spans="1:12" x14ac:dyDescent="0.25">
      <c r="D16" t="s">
        <v>15</v>
      </c>
      <c r="E16" s="22">
        <v>37904</v>
      </c>
      <c r="F16" t="s">
        <v>17</v>
      </c>
      <c r="G16">
        <v>3</v>
      </c>
      <c r="H16">
        <v>13</v>
      </c>
      <c r="I16">
        <v>39</v>
      </c>
    </row>
    <row r="17" spans="3:9" x14ac:dyDescent="0.25">
      <c r="D17" t="s">
        <v>14</v>
      </c>
      <c r="E17" s="22">
        <v>38032</v>
      </c>
      <c r="F17" t="s">
        <v>18</v>
      </c>
      <c r="G17">
        <v>1</v>
      </c>
      <c r="H17">
        <v>8</v>
      </c>
      <c r="I17">
        <v>8</v>
      </c>
    </row>
    <row r="18" spans="3:9" x14ac:dyDescent="0.25">
      <c r="D18" t="s">
        <v>10</v>
      </c>
      <c r="E18" s="22">
        <v>37941</v>
      </c>
      <c r="F18" t="s">
        <v>16</v>
      </c>
      <c r="G18">
        <v>22</v>
      </c>
      <c r="H18">
        <v>68</v>
      </c>
      <c r="I18">
        <v>1496</v>
      </c>
    </row>
    <row r="19" spans="3:9" x14ac:dyDescent="0.25">
      <c r="C19" t="s">
        <v>7</v>
      </c>
      <c r="D19" t="s">
        <v>11</v>
      </c>
      <c r="E19" s="22">
        <v>37683</v>
      </c>
      <c r="F19" t="s">
        <v>16</v>
      </c>
      <c r="G19">
        <v>2</v>
      </c>
      <c r="H19">
        <v>68</v>
      </c>
      <c r="I19">
        <v>136</v>
      </c>
    </row>
    <row r="20" spans="3:9" x14ac:dyDescent="0.25">
      <c r="D20" t="s">
        <v>14</v>
      </c>
      <c r="E20" s="22">
        <v>37812</v>
      </c>
      <c r="F20" t="s">
        <v>16</v>
      </c>
      <c r="G20">
        <v>25</v>
      </c>
      <c r="H20">
        <v>68</v>
      </c>
      <c r="I20">
        <v>1700</v>
      </c>
    </row>
    <row r="21" spans="3:9" x14ac:dyDescent="0.25">
      <c r="C21" t="s">
        <v>46</v>
      </c>
      <c r="I21">
        <v>5296</v>
      </c>
    </row>
  </sheetData>
  <hyperlinks>
    <hyperlink ref="L1" location="Sommaire!A1" display="Retour" xr:uid="{2CDD1DDC-6CFF-4A11-B775-88D74653376B}"/>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16111-6F1A-4402-A7A3-C34C4516C932}">
  <dimension ref="A1:L10"/>
  <sheetViews>
    <sheetView workbookViewId="0">
      <selection activeCell="F20" sqref="F20"/>
    </sheetView>
  </sheetViews>
  <sheetFormatPr baseColWidth="10" defaultColWidth="8.88671875" defaultRowHeight="13.2" x14ac:dyDescent="0.25"/>
  <cols>
    <col min="3" max="3" width="20" bestFit="1" customWidth="1"/>
    <col min="4" max="4" width="17.109375" bestFit="1" customWidth="1"/>
    <col min="5" max="5" width="10.109375" bestFit="1" customWidth="1"/>
    <col min="6" max="6" width="12" bestFit="1" customWidth="1"/>
    <col min="7" max="7" width="11" bestFit="1" customWidth="1"/>
    <col min="8" max="8" width="6.6640625" bestFit="1" customWidth="1"/>
    <col min="9" max="9" width="5.33203125" bestFit="1" customWidth="1"/>
  </cols>
  <sheetData>
    <row r="1" spans="1:12" x14ac:dyDescent="0.25">
      <c r="A1" t="s">
        <v>85</v>
      </c>
      <c r="L1" s="9" t="s">
        <v>30</v>
      </c>
    </row>
    <row r="6" spans="1:12" x14ac:dyDescent="0.25">
      <c r="C6" s="26" t="s">
        <v>83</v>
      </c>
    </row>
    <row r="7" spans="1:12" x14ac:dyDescent="0.25">
      <c r="C7" s="26" t="s">
        <v>1</v>
      </c>
      <c r="D7" s="26" t="s">
        <v>0</v>
      </c>
      <c r="E7" s="26" t="s">
        <v>23</v>
      </c>
      <c r="F7" s="26" t="s">
        <v>2</v>
      </c>
      <c r="G7" s="26" t="s">
        <v>3</v>
      </c>
      <c r="H7" s="26" t="s">
        <v>4</v>
      </c>
      <c r="I7" t="s">
        <v>20</v>
      </c>
    </row>
    <row r="8" spans="1:12" x14ac:dyDescent="0.25">
      <c r="C8" t="s">
        <v>5</v>
      </c>
      <c r="D8" t="s">
        <v>13</v>
      </c>
      <c r="E8" s="22">
        <v>38018</v>
      </c>
      <c r="F8" t="s">
        <v>17</v>
      </c>
      <c r="G8">
        <v>10</v>
      </c>
      <c r="H8">
        <v>13</v>
      </c>
      <c r="I8">
        <v>130</v>
      </c>
    </row>
    <row r="9" spans="1:12" x14ac:dyDescent="0.25">
      <c r="C9" t="s">
        <v>8</v>
      </c>
      <c r="D9" t="s">
        <v>14</v>
      </c>
      <c r="E9" s="22">
        <v>38032</v>
      </c>
      <c r="F9" t="s">
        <v>18</v>
      </c>
      <c r="G9">
        <v>1</v>
      </c>
      <c r="H9">
        <v>8</v>
      </c>
      <c r="I9">
        <v>8</v>
      </c>
    </row>
    <row r="10" spans="1:12" x14ac:dyDescent="0.25">
      <c r="C10" t="s">
        <v>46</v>
      </c>
      <c r="I10">
        <v>138</v>
      </c>
    </row>
  </sheetData>
  <hyperlinks>
    <hyperlink ref="L1" location="Sommaire!A1" display="Retour" xr:uid="{9FE8D491-11F1-4C12-A404-2886FB1436CE}"/>
  </hyperlinks>
  <pageMargins left="0.7" right="0.7" top="0.75" bottom="0.75" header="0.3" footer="0.3"/>
  <drawing r:id="rId2"/>
  <extLst>
    <ext xmlns:x15="http://schemas.microsoft.com/office/spreadsheetml/2010/11/main" uri="{7E03D99C-DC04-49d9-9315-930204A7B6E9}">
      <x15:timelineRefs>
        <x15:timelineRef r:id="rId3"/>
      </x15:timelineRef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
  <sheetViews>
    <sheetView workbookViewId="0">
      <selection activeCell="L1" sqref="L1"/>
    </sheetView>
  </sheetViews>
  <sheetFormatPr baseColWidth="10" defaultColWidth="11.44140625" defaultRowHeight="13.2" x14ac:dyDescent="0.25"/>
  <cols>
    <col min="1" max="1" width="21.109375" customWidth="1"/>
    <col min="2" max="2" width="20.5546875" bestFit="1" customWidth="1"/>
    <col min="3" max="3" width="21.21875" bestFit="1" customWidth="1"/>
    <col min="4" max="4" width="19.109375" bestFit="1" customWidth="1"/>
    <col min="5" max="5" width="4.6640625" bestFit="1" customWidth="1"/>
    <col min="6" max="6" width="20.5546875" bestFit="1" customWidth="1"/>
    <col min="7" max="7" width="21.21875" bestFit="1" customWidth="1"/>
    <col min="8" max="8" width="5" bestFit="1" customWidth="1"/>
    <col min="9" max="9" width="11.6640625" bestFit="1" customWidth="1"/>
    <col min="10" max="10" width="4.44140625" bestFit="1" customWidth="1"/>
    <col min="11" max="11" width="9.88671875" bestFit="1" customWidth="1"/>
    <col min="12" max="12" width="6.6640625" bestFit="1" customWidth="1"/>
    <col min="13" max="13" width="5" bestFit="1" customWidth="1"/>
    <col min="14" max="14" width="9.88671875" bestFit="1" customWidth="1"/>
    <col min="15" max="15" width="6.6640625" bestFit="1" customWidth="1"/>
    <col min="16" max="16" width="4.33203125" bestFit="1" customWidth="1"/>
    <col min="17" max="17" width="9.88671875" bestFit="1" customWidth="1"/>
    <col min="18" max="18" width="10.109375" bestFit="1" customWidth="1"/>
    <col min="19" max="19" width="7" bestFit="1" customWidth="1"/>
    <col min="20" max="20" width="9.88671875" bestFit="1" customWidth="1"/>
    <col min="21" max="21" width="10.109375" bestFit="1" customWidth="1"/>
    <col min="22" max="22" width="7" bestFit="1" customWidth="1"/>
    <col min="23" max="23" width="9.88671875" bestFit="1" customWidth="1"/>
    <col min="24" max="24" width="10.109375" bestFit="1" customWidth="1"/>
    <col min="25" max="25" width="11.6640625" bestFit="1" customWidth="1"/>
  </cols>
  <sheetData>
    <row r="1" spans="1:12" x14ac:dyDescent="0.25">
      <c r="A1" t="s">
        <v>29</v>
      </c>
      <c r="L1" s="9" t="s">
        <v>30</v>
      </c>
    </row>
  </sheetData>
  <hyperlinks>
    <hyperlink ref="L1" location="Sommaire!A1" display="Retour" xr:uid="{00000000-0004-0000-0C00-000000000000}"/>
  </hyperlinks>
  <pageMargins left="0.78740157499999996" right="0.78740157499999996" top="0.984251969" bottom="0.984251969" header="0.4921259845" footer="0.492125984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M18"/>
  <sheetViews>
    <sheetView workbookViewId="0">
      <selection activeCell="M1" sqref="M1"/>
    </sheetView>
  </sheetViews>
  <sheetFormatPr baseColWidth="10" defaultColWidth="11.44140625" defaultRowHeight="13.2" x14ac:dyDescent="0.25"/>
  <cols>
    <col min="2" max="2" width="15.88671875" bestFit="1" customWidth="1"/>
    <col min="3" max="3" width="7.109375" bestFit="1" customWidth="1"/>
    <col min="4" max="4" width="5.5546875" bestFit="1" customWidth="1"/>
    <col min="5" max="5" width="7.109375" bestFit="1" customWidth="1"/>
    <col min="6" max="7" width="11.6640625" bestFit="1" customWidth="1"/>
    <col min="8" max="8" width="9.109375" bestFit="1" customWidth="1"/>
    <col min="9" max="9" width="10.109375" customWidth="1"/>
    <col min="10" max="10" width="10.109375" bestFit="1" customWidth="1"/>
    <col min="11" max="11" width="9.109375" bestFit="1" customWidth="1"/>
    <col min="12" max="13" width="10.109375" bestFit="1" customWidth="1"/>
    <col min="14" max="14" width="6" customWidth="1"/>
    <col min="15" max="15" width="13.109375" bestFit="1" customWidth="1"/>
  </cols>
  <sheetData>
    <row r="1" spans="2:13" x14ac:dyDescent="0.25">
      <c r="M1" s="9" t="s">
        <v>30</v>
      </c>
    </row>
    <row r="4" spans="2:13" x14ac:dyDescent="0.25">
      <c r="B4" s="26" t="s">
        <v>58</v>
      </c>
    </row>
    <row r="5" spans="2:13" x14ac:dyDescent="0.25">
      <c r="C5" t="s">
        <v>35</v>
      </c>
      <c r="D5" t="s">
        <v>36</v>
      </c>
      <c r="E5" t="s">
        <v>57</v>
      </c>
      <c r="F5" t="s">
        <v>77</v>
      </c>
    </row>
    <row r="6" spans="2:13" x14ac:dyDescent="0.25">
      <c r="B6" s="27" t="s">
        <v>11</v>
      </c>
      <c r="C6" s="30">
        <v>257</v>
      </c>
      <c r="D6" s="30"/>
      <c r="E6" s="30">
        <v>1050</v>
      </c>
      <c r="F6" s="30">
        <v>1307</v>
      </c>
    </row>
    <row r="7" spans="2:13" x14ac:dyDescent="0.25">
      <c r="B7" s="27" t="s">
        <v>13</v>
      </c>
      <c r="C7" s="30">
        <v>544</v>
      </c>
      <c r="D7" s="30">
        <v>130</v>
      </c>
      <c r="E7" s="30"/>
      <c r="F7" s="30">
        <v>674</v>
      </c>
    </row>
    <row r="8" spans="2:13" x14ac:dyDescent="0.25">
      <c r="B8" s="27" t="s">
        <v>15</v>
      </c>
      <c r="C8" s="30">
        <v>39</v>
      </c>
      <c r="D8" s="30"/>
      <c r="E8" s="30"/>
      <c r="F8" s="30">
        <v>39</v>
      </c>
    </row>
    <row r="9" spans="2:13" x14ac:dyDescent="0.25">
      <c r="B9" s="27" t="s">
        <v>14</v>
      </c>
      <c r="C9" s="30">
        <v>1732</v>
      </c>
      <c r="D9" s="30">
        <v>8</v>
      </c>
      <c r="E9" s="30"/>
      <c r="F9" s="30">
        <v>1740</v>
      </c>
    </row>
    <row r="10" spans="2:13" x14ac:dyDescent="0.25">
      <c r="B10" s="27" t="s">
        <v>10</v>
      </c>
      <c r="C10" s="30">
        <v>1536</v>
      </c>
      <c r="D10" s="30"/>
      <c r="E10" s="30"/>
      <c r="F10" s="30">
        <v>1536</v>
      </c>
    </row>
    <row r="11" spans="2:13" x14ac:dyDescent="0.25">
      <c r="B11" s="27" t="s">
        <v>77</v>
      </c>
      <c r="C11" s="30">
        <v>4108</v>
      </c>
      <c r="D11" s="30">
        <v>138</v>
      </c>
      <c r="E11" s="30">
        <v>1050</v>
      </c>
      <c r="F11" s="30">
        <v>5296</v>
      </c>
    </row>
    <row r="14" spans="2:13" x14ac:dyDescent="0.25">
      <c r="B14" s="27" t="s">
        <v>59</v>
      </c>
    </row>
    <row r="16" spans="2:13" x14ac:dyDescent="0.25">
      <c r="B16" s="18" t="s">
        <v>60</v>
      </c>
    </row>
    <row r="18" spans="2:2" x14ac:dyDescent="0.25">
      <c r="B18" s="23" t="s">
        <v>80</v>
      </c>
    </row>
  </sheetData>
  <phoneticPr fontId="0" type="noConversion"/>
  <hyperlinks>
    <hyperlink ref="M1" location="Sommaire!A1" display="Retour" xr:uid="{00000000-0004-0000-0D00-000000000000}"/>
  </hyperlinks>
  <pageMargins left="0.78740157499999996" right="0.78740157499999996" top="0.984251969" bottom="0.984251969" header="0.4921259845" footer="0.4921259845"/>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2"/>
  <sheetViews>
    <sheetView workbookViewId="0"/>
  </sheetViews>
  <sheetFormatPr baseColWidth="10" defaultColWidth="11.44140625" defaultRowHeight="13.2" x14ac:dyDescent="0.25"/>
  <cols>
    <col min="1" max="1" width="15.33203125" customWidth="1"/>
    <col min="2" max="2" width="7.109375" customWidth="1"/>
    <col min="3" max="3" width="7.44140625" bestFit="1" customWidth="1"/>
    <col min="4" max="4" width="10.6640625" bestFit="1" customWidth="1"/>
    <col min="5" max="5" width="9.6640625" bestFit="1" customWidth="1"/>
    <col min="6" max="6" width="33" customWidth="1"/>
    <col min="7" max="8" width="9.6640625" bestFit="1" customWidth="1"/>
    <col min="9" max="9" width="9.6640625" customWidth="1"/>
    <col min="10" max="11" width="9.6640625" bestFit="1" customWidth="1"/>
    <col min="12" max="12" width="10.6640625" bestFit="1" customWidth="1"/>
  </cols>
  <sheetData>
    <row r="1" spans="1:12" x14ac:dyDescent="0.25">
      <c r="A1" t="s">
        <v>39</v>
      </c>
      <c r="L1" s="9" t="s">
        <v>30</v>
      </c>
    </row>
    <row r="16" spans="1:12" x14ac:dyDescent="0.25">
      <c r="D16" s="14"/>
    </row>
    <row r="17" spans="4:4" x14ac:dyDescent="0.25">
      <c r="D17" s="14"/>
    </row>
    <row r="22" spans="4:4" ht="12.75" customHeight="1" x14ac:dyDescent="0.25"/>
  </sheetData>
  <hyperlinks>
    <hyperlink ref="L1" location="Sommaire!A1" display="Retour" xr:uid="{00000000-0004-0000-0E00-000000000000}"/>
  </hyperlink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workbookViewId="0">
      <selection activeCell="L1" sqref="L1"/>
    </sheetView>
  </sheetViews>
  <sheetFormatPr baseColWidth="10" defaultColWidth="11.44140625" defaultRowHeight="13.2" x14ac:dyDescent="0.25"/>
  <cols>
    <col min="1" max="1" width="16.88671875" customWidth="1"/>
    <col min="3" max="3" width="16" customWidth="1"/>
  </cols>
  <sheetData>
    <row r="1" spans="1:12" ht="14.4" thickTop="1" thickBot="1" x14ac:dyDescent="0.3">
      <c r="A1" s="11" t="s">
        <v>43</v>
      </c>
      <c r="B1" s="11"/>
      <c r="C1" s="11"/>
      <c r="L1" s="9" t="s">
        <v>30</v>
      </c>
    </row>
    <row r="2" spans="1:12" ht="13.8" thickTop="1" x14ac:dyDescent="0.25"/>
    <row r="3" spans="1:12" ht="13.8" thickBot="1" x14ac:dyDescent="0.3"/>
    <row r="4" spans="1:12" ht="14.4" thickTop="1" thickBot="1" x14ac:dyDescent="0.3">
      <c r="A4" s="55" t="s">
        <v>1</v>
      </c>
      <c r="C4" s="16" t="s">
        <v>0</v>
      </c>
      <c r="E4" s="16" t="s">
        <v>2</v>
      </c>
      <c r="F4" s="16" t="s">
        <v>4</v>
      </c>
    </row>
    <row r="5" spans="1:12" ht="13.8" thickTop="1" x14ac:dyDescent="0.25">
      <c r="A5" s="4" t="s">
        <v>5</v>
      </c>
      <c r="C5" s="4" t="s">
        <v>10</v>
      </c>
      <c r="E5" s="4" t="s">
        <v>16</v>
      </c>
      <c r="F5" s="5">
        <v>68</v>
      </c>
    </row>
    <row r="6" spans="1:12" x14ac:dyDescent="0.25">
      <c r="A6" s="5" t="s">
        <v>6</v>
      </c>
      <c r="C6" s="5" t="s">
        <v>11</v>
      </c>
      <c r="E6" s="5" t="s">
        <v>17</v>
      </c>
      <c r="F6" s="5">
        <v>13</v>
      </c>
    </row>
    <row r="7" spans="1:12" x14ac:dyDescent="0.25">
      <c r="A7" s="5" t="s">
        <v>7</v>
      </c>
      <c r="C7" s="5" t="s">
        <v>12</v>
      </c>
      <c r="E7" s="5" t="s">
        <v>18</v>
      </c>
      <c r="F7" s="5">
        <v>8</v>
      </c>
    </row>
    <row r="8" spans="1:12" x14ac:dyDescent="0.25">
      <c r="A8" s="5" t="s">
        <v>8</v>
      </c>
      <c r="C8" s="5" t="s">
        <v>13</v>
      </c>
      <c r="E8" s="5" t="s">
        <v>19</v>
      </c>
      <c r="F8" s="5">
        <v>11</v>
      </c>
    </row>
    <row r="9" spans="1:12" x14ac:dyDescent="0.25">
      <c r="A9" s="17" t="s">
        <v>78</v>
      </c>
      <c r="C9" s="5" t="s">
        <v>14</v>
      </c>
      <c r="E9" s="15"/>
      <c r="F9" s="15"/>
    </row>
    <row r="10" spans="1:12" x14ac:dyDescent="0.25">
      <c r="A10" s="5" t="s">
        <v>110</v>
      </c>
      <c r="C10" s="6" t="s">
        <v>15</v>
      </c>
    </row>
    <row r="13" spans="1:12" x14ac:dyDescent="0.25">
      <c r="A13" t="s">
        <v>107</v>
      </c>
    </row>
  </sheetData>
  <hyperlinks>
    <hyperlink ref="L1" location="Sommaire!A1" display="Retour" xr:uid="{00000000-0004-0000-0100-000000000000}"/>
  </hyperlinks>
  <pageMargins left="0.7" right="0.7" top="0.75" bottom="0.75" header="0.3" footer="0.3"/>
  <pageSetup paperSize="9" orientation="portrait" horizontalDpi="0" verticalDpi="0"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4"/>
  <sheetViews>
    <sheetView workbookViewId="0">
      <selection activeCell="G1" sqref="G1"/>
    </sheetView>
  </sheetViews>
  <sheetFormatPr baseColWidth="10" defaultColWidth="11.44140625" defaultRowHeight="13.2" x14ac:dyDescent="0.25"/>
  <cols>
    <col min="1" max="1" width="19.88671875" customWidth="1"/>
    <col min="2" max="2" width="15.6640625" customWidth="1"/>
    <col min="3" max="3" width="7.44140625" bestFit="1" customWidth="1"/>
    <col min="4" max="4" width="10.6640625" bestFit="1" customWidth="1"/>
    <col min="5" max="5" width="21.5546875" customWidth="1"/>
    <col min="6" max="6" width="6" customWidth="1"/>
    <col min="7" max="8" width="9.6640625" bestFit="1" customWidth="1"/>
    <col min="9" max="9" width="10.109375" bestFit="1" customWidth="1"/>
    <col min="10" max="10" width="14.5546875" customWidth="1"/>
    <col min="11" max="11" width="27.6640625" customWidth="1"/>
  </cols>
  <sheetData>
    <row r="1" spans="1:11" x14ac:dyDescent="0.25">
      <c r="G1" s="9" t="s">
        <v>30</v>
      </c>
      <c r="I1" s="18" t="s">
        <v>63</v>
      </c>
    </row>
    <row r="3" spans="1:11" ht="92.25" customHeight="1" x14ac:dyDescent="0.25">
      <c r="A3" s="65" t="s">
        <v>81</v>
      </c>
      <c r="B3" s="65"/>
      <c r="C3" s="65"/>
      <c r="D3" s="65"/>
      <c r="E3" s="65"/>
      <c r="K3" s="13" t="s">
        <v>31</v>
      </c>
    </row>
    <row r="4" spans="1:11" x14ac:dyDescent="0.25">
      <c r="I4" s="31" t="s">
        <v>23</v>
      </c>
      <c r="J4" s="31" t="s">
        <v>61</v>
      </c>
      <c r="K4" s="31" t="s">
        <v>62</v>
      </c>
    </row>
    <row r="5" spans="1:11" x14ac:dyDescent="0.25">
      <c r="I5" s="22">
        <v>37622</v>
      </c>
      <c r="J5">
        <f>YEAR(I5)</f>
        <v>2003</v>
      </c>
      <c r="K5" t="str">
        <f>IF(OR(MONTH(I5)=1,MONTH(I5)=2,MONTH(I5)=3),"Trimestre1",IF(OR(MONTH(I5)=4,MONTH(I5)=5,MONTH(I5)=6),"Trimestre2",IF(OR(MONTH(I5)=7,MONTH(I5)=8,MONTH(I5)=9),"Trimestre3","Trimestre4")))</f>
        <v>Trimestre1</v>
      </c>
    </row>
    <row r="6" spans="1:11" x14ac:dyDescent="0.25">
      <c r="I6" s="22">
        <v>37623</v>
      </c>
      <c r="J6">
        <f t="shared" ref="J6:J13" si="0">YEAR(I6)</f>
        <v>2003</v>
      </c>
      <c r="K6" t="str">
        <f t="shared" ref="K6:K13" si="1">IF(OR(MONTH(I6)=1,MONTH(I6)=2,MONTH(I6)=3),"Trimestre1",IF(OR(MONTH(I6)=4,MONTH(I6)=5,MONTH(I6)=6),"Trimestre2",IF(OR(MONTH(I6)=7,MONTH(I6)=8,MONTH(I6)=9),"Trimestre3","Trimestre4")))</f>
        <v>Trimestre1</v>
      </c>
    </row>
    <row r="7" spans="1:11" x14ac:dyDescent="0.25">
      <c r="I7" s="22">
        <v>37624</v>
      </c>
      <c r="J7">
        <f t="shared" si="0"/>
        <v>2003</v>
      </c>
      <c r="K7" t="str">
        <f t="shared" si="1"/>
        <v>Trimestre1</v>
      </c>
    </row>
    <row r="8" spans="1:11" x14ac:dyDescent="0.25">
      <c r="B8" t="s">
        <v>58</v>
      </c>
      <c r="I8" s="22">
        <v>37625</v>
      </c>
      <c r="J8">
        <f t="shared" si="0"/>
        <v>2003</v>
      </c>
      <c r="K8" t="str">
        <f t="shared" si="1"/>
        <v>Trimestre1</v>
      </c>
    </row>
    <row r="9" spans="1:11" x14ac:dyDescent="0.25">
      <c r="A9" s="27" t="s">
        <v>6</v>
      </c>
      <c r="B9" s="33">
        <v>790</v>
      </c>
      <c r="I9" s="22">
        <v>38579</v>
      </c>
      <c r="J9">
        <f t="shared" si="0"/>
        <v>2005</v>
      </c>
      <c r="K9" t="str">
        <f t="shared" si="1"/>
        <v>Trimestre3</v>
      </c>
    </row>
    <row r="10" spans="1:11" x14ac:dyDescent="0.25">
      <c r="A10" s="32" t="s">
        <v>64</v>
      </c>
      <c r="B10" s="33">
        <v>790</v>
      </c>
      <c r="I10" s="22">
        <v>40700</v>
      </c>
      <c r="J10">
        <f t="shared" si="0"/>
        <v>2011</v>
      </c>
      <c r="K10" t="str">
        <f t="shared" si="1"/>
        <v>Trimestre2</v>
      </c>
    </row>
    <row r="11" spans="1:11" ht="12.75" customHeight="1" x14ac:dyDescent="0.25">
      <c r="A11" s="27" t="s">
        <v>5</v>
      </c>
      <c r="B11" s="33">
        <v>714</v>
      </c>
      <c r="I11" s="22">
        <v>40524</v>
      </c>
      <c r="J11">
        <f t="shared" si="0"/>
        <v>2010</v>
      </c>
      <c r="K11" t="str">
        <f t="shared" si="1"/>
        <v>Trimestre4</v>
      </c>
    </row>
    <row r="12" spans="1:11" x14ac:dyDescent="0.25">
      <c r="A12" s="32" t="s">
        <v>65</v>
      </c>
      <c r="B12" s="33">
        <v>130</v>
      </c>
      <c r="I12" s="22">
        <v>40426</v>
      </c>
      <c r="J12">
        <f t="shared" si="0"/>
        <v>2010</v>
      </c>
      <c r="K12" t="str">
        <f t="shared" si="1"/>
        <v>Trimestre3</v>
      </c>
    </row>
    <row r="13" spans="1:11" x14ac:dyDescent="0.25">
      <c r="A13" s="32" t="s">
        <v>66</v>
      </c>
      <c r="B13" s="33">
        <v>544</v>
      </c>
      <c r="I13" s="22">
        <v>39909</v>
      </c>
      <c r="J13">
        <f t="shared" si="0"/>
        <v>2009</v>
      </c>
      <c r="K13" t="str">
        <f t="shared" si="1"/>
        <v>Trimestre2</v>
      </c>
    </row>
    <row r="14" spans="1:11" x14ac:dyDescent="0.25">
      <c r="A14" s="32" t="s">
        <v>64</v>
      </c>
      <c r="B14" s="33">
        <v>40</v>
      </c>
    </row>
    <row r="15" spans="1:11" x14ac:dyDescent="0.25">
      <c r="A15" s="27" t="s">
        <v>9</v>
      </c>
      <c r="B15" s="33">
        <v>153</v>
      </c>
    </row>
    <row r="16" spans="1:11" x14ac:dyDescent="0.25">
      <c r="A16" s="32" t="s">
        <v>66</v>
      </c>
      <c r="B16" s="33">
        <v>153</v>
      </c>
    </row>
    <row r="17" spans="1:2" x14ac:dyDescent="0.25">
      <c r="A17" s="27" t="s">
        <v>8</v>
      </c>
      <c r="B17" s="33">
        <v>1803</v>
      </c>
    </row>
    <row r="18" spans="1:2" x14ac:dyDescent="0.25">
      <c r="A18" s="32" t="s">
        <v>65</v>
      </c>
      <c r="B18" s="33">
        <v>8</v>
      </c>
    </row>
    <row r="19" spans="1:2" x14ac:dyDescent="0.25">
      <c r="A19" s="32" t="s">
        <v>64</v>
      </c>
      <c r="B19" s="33">
        <v>260</v>
      </c>
    </row>
    <row r="20" spans="1:2" x14ac:dyDescent="0.25">
      <c r="A20" s="32" t="s">
        <v>67</v>
      </c>
      <c r="B20" s="33">
        <v>1535</v>
      </c>
    </row>
    <row r="21" spans="1:2" x14ac:dyDescent="0.25">
      <c r="A21" s="27" t="s">
        <v>7</v>
      </c>
      <c r="B21" s="33">
        <v>1836</v>
      </c>
    </row>
    <row r="22" spans="1:2" x14ac:dyDescent="0.25">
      <c r="A22" s="32" t="s">
        <v>65</v>
      </c>
      <c r="B22" s="33">
        <v>136</v>
      </c>
    </row>
    <row r="23" spans="1:2" x14ac:dyDescent="0.25">
      <c r="A23" s="32" t="s">
        <v>64</v>
      </c>
      <c r="B23" s="33">
        <v>1700</v>
      </c>
    </row>
    <row r="24" spans="1:2" x14ac:dyDescent="0.25">
      <c r="A24" s="27" t="s">
        <v>46</v>
      </c>
      <c r="B24" s="33">
        <v>5296</v>
      </c>
    </row>
  </sheetData>
  <mergeCells count="1">
    <mergeCell ref="A3:E3"/>
  </mergeCells>
  <phoneticPr fontId="0" type="noConversion"/>
  <hyperlinks>
    <hyperlink ref="G1" location="Sommaire!A1" display="Retour" xr:uid="{00000000-0004-0000-0F00-000000000000}"/>
  </hyperlinks>
  <pageMargins left="0.78740157499999996" right="0.78740157499999996" top="0.984251969" bottom="0.984251969" header="0.4921259845" footer="0.492125984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
  <sheetViews>
    <sheetView workbookViewId="0"/>
  </sheetViews>
  <sheetFormatPr baseColWidth="10" defaultColWidth="11.44140625" defaultRowHeight="13.2" x14ac:dyDescent="0.25"/>
  <cols>
    <col min="1" max="1" width="16.44140625" customWidth="1"/>
    <col min="2" max="2" width="10.6640625" customWidth="1"/>
    <col min="3" max="3" width="10.6640625" bestFit="1" customWidth="1"/>
    <col min="4" max="4" width="10.33203125" bestFit="1" customWidth="1"/>
    <col min="5" max="5" width="10.6640625" bestFit="1" customWidth="1"/>
    <col min="6" max="11" width="9.6640625" customWidth="1"/>
    <col min="12" max="12" width="10.6640625" customWidth="1"/>
  </cols>
  <sheetData>
    <row r="1" spans="1:12" x14ac:dyDescent="0.25">
      <c r="A1" s="18" t="s">
        <v>74</v>
      </c>
      <c r="L1" s="9" t="s">
        <v>30</v>
      </c>
    </row>
  </sheetData>
  <hyperlinks>
    <hyperlink ref="L1" location="Sommaire!A1" display="Retour" xr:uid="{00000000-0004-0000-1000-000000000000}"/>
  </hyperlinks>
  <pageMargins left="0.78740157499999996" right="0.78740157499999996" top="0.984251969" bottom="0.984251969" header="0.4921259845" footer="0.492125984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7"/>
  <sheetViews>
    <sheetView workbookViewId="0">
      <selection activeCell="L1" sqref="L1"/>
    </sheetView>
  </sheetViews>
  <sheetFormatPr baseColWidth="10" defaultColWidth="11.44140625" defaultRowHeight="13.2" x14ac:dyDescent="0.25"/>
  <cols>
    <col min="1" max="1" width="20.33203125" customWidth="1"/>
    <col min="2" max="2" width="6.6640625" customWidth="1"/>
    <col min="3" max="3" width="8.6640625" customWidth="1"/>
    <col min="4" max="4" width="7.33203125" customWidth="1"/>
    <col min="5" max="6" width="14.33203125" customWidth="1"/>
    <col min="7" max="12" width="9.33203125" customWidth="1"/>
    <col min="13" max="14" width="10.88671875" customWidth="1"/>
    <col min="15" max="16" width="14.33203125" customWidth="1"/>
    <col min="17" max="17" width="9.109375" customWidth="1"/>
    <col min="18" max="18" width="17.88671875" bestFit="1" customWidth="1"/>
    <col min="19" max="19" width="9.109375" customWidth="1"/>
    <col min="20" max="20" width="6" customWidth="1"/>
    <col min="21" max="21" width="9.109375" customWidth="1"/>
    <col min="22" max="22" width="9.6640625" customWidth="1"/>
    <col min="23" max="23" width="9.109375" customWidth="1"/>
    <col min="24" max="24" width="17.88671875" bestFit="1" customWidth="1"/>
    <col min="25" max="25" width="10.109375" customWidth="1"/>
    <col min="26" max="26" width="12.6640625" bestFit="1" customWidth="1"/>
    <col min="27" max="27" width="10.109375" customWidth="1"/>
    <col min="28" max="28" width="6" customWidth="1"/>
    <col min="29" max="29" width="6.109375" customWidth="1"/>
    <col min="30" max="30" width="13.109375" bestFit="1" customWidth="1"/>
  </cols>
  <sheetData>
    <row r="1" spans="1:12" x14ac:dyDescent="0.25">
      <c r="L1" s="9" t="s">
        <v>30</v>
      </c>
    </row>
    <row r="7" spans="1:12" x14ac:dyDescent="0.25">
      <c r="A7" s="26" t="s">
        <v>52</v>
      </c>
    </row>
    <row r="8" spans="1:12" x14ac:dyDescent="0.25">
      <c r="B8" s="34" t="s">
        <v>68</v>
      </c>
      <c r="C8" s="34" t="s">
        <v>69</v>
      </c>
      <c r="D8" s="34" t="s">
        <v>70</v>
      </c>
      <c r="E8" s="28" t="s">
        <v>46</v>
      </c>
    </row>
    <row r="9" spans="1:12" x14ac:dyDescent="0.25">
      <c r="A9" s="27" t="s">
        <v>8</v>
      </c>
      <c r="B9">
        <v>3</v>
      </c>
      <c r="D9">
        <v>1</v>
      </c>
      <c r="E9">
        <v>4</v>
      </c>
    </row>
    <row r="10" spans="1:12" x14ac:dyDescent="0.25">
      <c r="A10" s="27" t="s">
        <v>7</v>
      </c>
      <c r="B10">
        <v>1</v>
      </c>
      <c r="D10">
        <v>1</v>
      </c>
      <c r="E10">
        <v>2</v>
      </c>
    </row>
    <row r="11" spans="1:12" x14ac:dyDescent="0.25">
      <c r="A11" s="27" t="s">
        <v>6</v>
      </c>
      <c r="B11">
        <v>1</v>
      </c>
      <c r="C11">
        <v>1</v>
      </c>
      <c r="E11">
        <v>2</v>
      </c>
    </row>
    <row r="12" spans="1:12" x14ac:dyDescent="0.25">
      <c r="A12" s="27" t="s">
        <v>5</v>
      </c>
      <c r="B12">
        <v>2</v>
      </c>
      <c r="C12">
        <v>1</v>
      </c>
      <c r="E12">
        <v>3</v>
      </c>
    </row>
    <row r="13" spans="1:12" x14ac:dyDescent="0.25">
      <c r="A13" s="27" t="s">
        <v>9</v>
      </c>
      <c r="B13">
        <v>2</v>
      </c>
      <c r="E13">
        <v>2</v>
      </c>
    </row>
    <row r="14" spans="1:12" x14ac:dyDescent="0.25">
      <c r="A14" s="27" t="s">
        <v>46</v>
      </c>
      <c r="B14">
        <v>9</v>
      </c>
      <c r="C14">
        <v>2</v>
      </c>
      <c r="D14">
        <v>2</v>
      </c>
      <c r="E14">
        <v>13</v>
      </c>
    </row>
    <row r="17" spans="1:1" x14ac:dyDescent="0.25">
      <c r="A17" s="27" t="s">
        <v>71</v>
      </c>
    </row>
  </sheetData>
  <phoneticPr fontId="0" type="noConversion"/>
  <hyperlinks>
    <hyperlink ref="L1" location="Sommaire!A1" display="Retour" xr:uid="{00000000-0004-0000-1100-000000000000}"/>
  </hyperlinks>
  <pageMargins left="0.78740157499999996" right="0.78740157499999996" top="0.984251969" bottom="0.984251969" header="0.4921259845" footer="0.4921259845"/>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
  <sheetViews>
    <sheetView workbookViewId="0"/>
  </sheetViews>
  <sheetFormatPr baseColWidth="10" defaultColWidth="11.44140625" defaultRowHeight="13.2" x14ac:dyDescent="0.25"/>
  <sheetData>
    <row r="1" spans="1:12" x14ac:dyDescent="0.25">
      <c r="A1" s="18" t="s">
        <v>73</v>
      </c>
      <c r="L1" s="9" t="s">
        <v>30</v>
      </c>
    </row>
  </sheetData>
  <hyperlinks>
    <hyperlink ref="L1" location="Sommaire!A1" display="Retour" xr:uid="{00000000-0004-0000-12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7"/>
  <sheetViews>
    <sheetView workbookViewId="0">
      <selection activeCell="L1" sqref="L1"/>
    </sheetView>
  </sheetViews>
  <sheetFormatPr baseColWidth="10" defaultColWidth="11.44140625" defaultRowHeight="13.2" x14ac:dyDescent="0.25"/>
  <cols>
    <col min="1" max="1" width="20.33203125" customWidth="1"/>
    <col min="2" max="2" width="6.6640625" customWidth="1"/>
    <col min="3" max="3" width="8.6640625" customWidth="1"/>
    <col min="4" max="4" width="7.33203125" customWidth="1"/>
    <col min="5" max="6" width="14.33203125" customWidth="1"/>
    <col min="7" max="12" width="9.33203125" customWidth="1"/>
    <col min="13" max="14" width="10.88671875" customWidth="1"/>
    <col min="15" max="16" width="14.33203125" customWidth="1"/>
    <col min="17" max="17" width="9.109375" customWidth="1"/>
    <col min="18" max="18" width="17.88671875" bestFit="1" customWidth="1"/>
    <col min="19" max="19" width="9.109375" customWidth="1"/>
    <col min="20" max="20" width="6" customWidth="1"/>
    <col min="21" max="21" width="9.109375" customWidth="1"/>
    <col min="22" max="22" width="9.6640625" customWidth="1"/>
    <col min="23" max="23" width="9.109375" customWidth="1"/>
    <col min="24" max="24" width="17.88671875" bestFit="1" customWidth="1"/>
    <col min="25" max="25" width="10.109375" customWidth="1"/>
    <col min="26" max="26" width="12.6640625" bestFit="1" customWidth="1"/>
    <col min="27" max="27" width="10.109375" customWidth="1"/>
    <col min="28" max="28" width="6" customWidth="1"/>
    <col min="29" max="29" width="6.109375" customWidth="1"/>
    <col min="30" max="30" width="13.109375" bestFit="1" customWidth="1"/>
  </cols>
  <sheetData>
    <row r="1" spans="1:12" x14ac:dyDescent="0.25">
      <c r="L1" s="9" t="s">
        <v>30</v>
      </c>
    </row>
    <row r="7" spans="1:12" x14ac:dyDescent="0.25">
      <c r="A7" s="26" t="s">
        <v>52</v>
      </c>
    </row>
    <row r="8" spans="1:12" x14ac:dyDescent="0.25">
      <c r="B8" s="34" t="s">
        <v>68</v>
      </c>
      <c r="C8" s="34" t="s">
        <v>69</v>
      </c>
      <c r="D8" s="34" t="s">
        <v>70</v>
      </c>
    </row>
    <row r="9" spans="1:12" x14ac:dyDescent="0.25">
      <c r="A9" s="27" t="s">
        <v>8</v>
      </c>
      <c r="B9" s="35">
        <v>0.75</v>
      </c>
      <c r="C9" s="35">
        <v>0</v>
      </c>
      <c r="D9" s="35">
        <v>0.25</v>
      </c>
    </row>
    <row r="10" spans="1:12" x14ac:dyDescent="0.25">
      <c r="A10" s="27" t="s">
        <v>7</v>
      </c>
      <c r="B10" s="35">
        <v>0.5</v>
      </c>
      <c r="C10" s="35">
        <v>0</v>
      </c>
      <c r="D10" s="35">
        <v>0.5</v>
      </c>
    </row>
    <row r="11" spans="1:12" x14ac:dyDescent="0.25">
      <c r="A11" s="27" t="s">
        <v>6</v>
      </c>
      <c r="B11" s="35">
        <v>0.5</v>
      </c>
      <c r="C11" s="35">
        <v>0.5</v>
      </c>
      <c r="D11" s="35">
        <v>0</v>
      </c>
    </row>
    <row r="12" spans="1:12" x14ac:dyDescent="0.25">
      <c r="A12" s="27" t="s">
        <v>5</v>
      </c>
      <c r="B12" s="35">
        <v>0.66666666666666663</v>
      </c>
      <c r="C12" s="35">
        <v>0.33333333333333331</v>
      </c>
      <c r="D12" s="35">
        <v>0</v>
      </c>
    </row>
    <row r="13" spans="1:12" x14ac:dyDescent="0.25">
      <c r="A13" s="27" t="s">
        <v>9</v>
      </c>
      <c r="B13" s="35">
        <v>1</v>
      </c>
      <c r="C13" s="35">
        <v>0</v>
      </c>
      <c r="D13" s="35">
        <v>0</v>
      </c>
    </row>
    <row r="14" spans="1:12" x14ac:dyDescent="0.25">
      <c r="A14" s="27" t="s">
        <v>46</v>
      </c>
      <c r="B14" s="35">
        <v>0.69230769230769229</v>
      </c>
      <c r="C14" s="35">
        <v>0.15384615384615385</v>
      </c>
      <c r="D14" s="35">
        <v>0.15384615384615385</v>
      </c>
    </row>
    <row r="17" spans="1:1" x14ac:dyDescent="0.25">
      <c r="A17" s="36" t="s">
        <v>79</v>
      </c>
    </row>
  </sheetData>
  <hyperlinks>
    <hyperlink ref="L1" location="Sommaire!A1" display="Retour" xr:uid="{00000000-0004-0000-1300-000000000000}"/>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
  <sheetViews>
    <sheetView workbookViewId="0"/>
  </sheetViews>
  <sheetFormatPr baseColWidth="10" defaultColWidth="11.44140625" defaultRowHeight="13.2" x14ac:dyDescent="0.25"/>
  <sheetData>
    <row r="1" spans="1:12" x14ac:dyDescent="0.25">
      <c r="A1" s="18" t="s">
        <v>76</v>
      </c>
      <c r="L1" s="9" t="s">
        <v>30</v>
      </c>
    </row>
  </sheetData>
  <hyperlinks>
    <hyperlink ref="L1" location="Sommaire!A1" display="Retour" xr:uid="{00000000-0004-0000-14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7"/>
  <sheetViews>
    <sheetView workbookViewId="0">
      <selection activeCell="L1" sqref="L1"/>
    </sheetView>
  </sheetViews>
  <sheetFormatPr baseColWidth="10" defaultColWidth="11.44140625" defaultRowHeight="13.2" x14ac:dyDescent="0.25"/>
  <cols>
    <col min="1" max="1" width="20.33203125" customWidth="1"/>
    <col min="2" max="2" width="6.6640625" customWidth="1"/>
    <col min="3" max="3" width="8.6640625" customWidth="1"/>
    <col min="4" max="4" width="7.33203125" customWidth="1"/>
    <col min="5" max="6" width="14.33203125" customWidth="1"/>
    <col min="7" max="12" width="9.33203125" customWidth="1"/>
    <col min="13" max="14" width="10.88671875" customWidth="1"/>
    <col min="15" max="16" width="14.33203125" customWidth="1"/>
    <col min="17" max="17" width="9.109375" customWidth="1"/>
    <col min="18" max="18" width="17.88671875" bestFit="1" customWidth="1"/>
    <col min="19" max="19" width="9.109375" customWidth="1"/>
    <col min="20" max="20" width="6" customWidth="1"/>
    <col min="21" max="21" width="9.109375" customWidth="1"/>
    <col min="22" max="22" width="9.6640625" customWidth="1"/>
    <col min="23" max="23" width="9.109375" customWidth="1"/>
    <col min="24" max="24" width="17.88671875" bestFit="1" customWidth="1"/>
    <col min="25" max="25" width="10.109375" customWidth="1"/>
    <col min="26" max="26" width="12.6640625" bestFit="1" customWidth="1"/>
    <col min="27" max="27" width="10.109375" customWidth="1"/>
    <col min="28" max="28" width="6" customWidth="1"/>
    <col min="29" max="29" width="6.109375" customWidth="1"/>
    <col min="30" max="30" width="13.109375" bestFit="1" customWidth="1"/>
  </cols>
  <sheetData>
    <row r="1" spans="1:12" x14ac:dyDescent="0.25">
      <c r="L1" s="9" t="s">
        <v>30</v>
      </c>
    </row>
    <row r="7" spans="1:12" x14ac:dyDescent="0.25">
      <c r="A7" s="26" t="s">
        <v>52</v>
      </c>
      <c r="B7" s="26"/>
    </row>
    <row r="8" spans="1:12" x14ac:dyDescent="0.25">
      <c r="A8" s="26"/>
      <c r="B8" s="34" t="s">
        <v>68</v>
      </c>
      <c r="C8" s="34" t="s">
        <v>69</v>
      </c>
      <c r="D8" s="34" t="s">
        <v>70</v>
      </c>
    </row>
    <row r="9" spans="1:12" x14ac:dyDescent="0.25">
      <c r="A9" s="27" t="s">
        <v>8</v>
      </c>
      <c r="B9" s="35">
        <v>0.75</v>
      </c>
      <c r="C9" s="35">
        <v>0</v>
      </c>
      <c r="D9" s="35">
        <v>0.25</v>
      </c>
    </row>
    <row r="10" spans="1:12" x14ac:dyDescent="0.25">
      <c r="A10" s="27" t="s">
        <v>7</v>
      </c>
      <c r="B10" s="35">
        <v>0.5</v>
      </c>
      <c r="C10" s="35">
        <v>0</v>
      </c>
      <c r="D10" s="35">
        <v>0.5</v>
      </c>
    </row>
    <row r="11" spans="1:12" x14ac:dyDescent="0.25">
      <c r="A11" s="27" t="s">
        <v>6</v>
      </c>
      <c r="B11" s="35">
        <v>0.5</v>
      </c>
      <c r="C11" s="35">
        <v>0.5</v>
      </c>
      <c r="D11" s="35">
        <v>0</v>
      </c>
    </row>
    <row r="12" spans="1:12" x14ac:dyDescent="0.25">
      <c r="A12" s="27" t="s">
        <v>5</v>
      </c>
      <c r="B12" s="35">
        <v>0.66666666666666663</v>
      </c>
      <c r="C12" s="35">
        <v>0.33333333333333331</v>
      </c>
      <c r="D12" s="35">
        <v>0</v>
      </c>
    </row>
    <row r="13" spans="1:12" x14ac:dyDescent="0.25">
      <c r="A13" s="27" t="s">
        <v>9</v>
      </c>
      <c r="B13" s="35">
        <v>1</v>
      </c>
      <c r="C13" s="35">
        <v>0</v>
      </c>
      <c r="D13" s="35">
        <v>0</v>
      </c>
    </row>
    <row r="14" spans="1:12" x14ac:dyDescent="0.25">
      <c r="A14" s="27" t="s">
        <v>46</v>
      </c>
      <c r="B14" s="35">
        <v>0.69230769230769229</v>
      </c>
      <c r="C14" s="35">
        <v>0.15384615384615385</v>
      </c>
      <c r="D14" s="35">
        <v>0.15384615384615385</v>
      </c>
    </row>
    <row r="25" spans="1:1" x14ac:dyDescent="0.25">
      <c r="A25" s="36" t="s">
        <v>106</v>
      </c>
    </row>
    <row r="27" spans="1:1" x14ac:dyDescent="0.25">
      <c r="A27" s="36" t="s">
        <v>105</v>
      </c>
    </row>
  </sheetData>
  <hyperlinks>
    <hyperlink ref="L1" location="Sommaire!A1" display="Retour" xr:uid="{00000000-0004-0000-15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workbookViewId="0"/>
  </sheetViews>
  <sheetFormatPr baseColWidth="10" defaultColWidth="11.44140625" defaultRowHeight="13.2" x14ac:dyDescent="0.25"/>
  <cols>
    <col min="1" max="1" width="16.44140625" bestFit="1" customWidth="1"/>
    <col min="2" max="2" width="13.88671875" bestFit="1" customWidth="1"/>
    <col min="4" max="4" width="11.88671875" customWidth="1"/>
    <col min="8" max="8" width="5.44140625" customWidth="1"/>
    <col min="9" max="9" width="4.88671875" customWidth="1"/>
    <col min="10" max="10" width="16.33203125" customWidth="1"/>
    <col min="11" max="11" width="24.6640625" customWidth="1"/>
  </cols>
  <sheetData>
    <row r="1" spans="1:13" ht="14.4" thickTop="1" thickBot="1" x14ac:dyDescent="0.3">
      <c r="A1" s="1" t="s">
        <v>1</v>
      </c>
      <c r="B1" s="2" t="s">
        <v>0</v>
      </c>
      <c r="C1" s="3" t="s">
        <v>2</v>
      </c>
      <c r="D1" s="3" t="s">
        <v>4</v>
      </c>
      <c r="E1" s="2" t="s">
        <v>3</v>
      </c>
      <c r="F1" s="2" t="s">
        <v>23</v>
      </c>
      <c r="G1" s="29" t="s">
        <v>56</v>
      </c>
      <c r="M1" s="9" t="s">
        <v>30</v>
      </c>
    </row>
    <row r="2" spans="1:13" ht="13.8" thickTop="1" x14ac:dyDescent="0.25">
      <c r="A2" s="4" t="s">
        <v>7</v>
      </c>
      <c r="B2" s="4" t="s">
        <v>11</v>
      </c>
      <c r="C2" s="4" t="s">
        <v>16</v>
      </c>
      <c r="D2" s="24">
        <f>IF(C2="","",VLOOKUP(C2,Tableau_listes!$E$5:$F$9,2,FALSE))</f>
        <v>68</v>
      </c>
      <c r="E2" s="4">
        <v>2</v>
      </c>
      <c r="F2" s="7">
        <v>37683</v>
      </c>
      <c r="G2" s="24">
        <f>IF(E2="",0,E2*D2)</f>
        <v>136</v>
      </c>
    </row>
    <row r="3" spans="1:13" x14ac:dyDescent="0.25">
      <c r="A3" s="5" t="s">
        <v>7</v>
      </c>
      <c r="B3" s="5" t="s">
        <v>14</v>
      </c>
      <c r="C3" s="5" t="s">
        <v>16</v>
      </c>
      <c r="D3" s="25">
        <f>IF(C3="","",VLOOKUP(C3,Tableau_listes!$E$5:$F$9,2,FALSE))</f>
        <v>68</v>
      </c>
      <c r="E3" s="5">
        <v>25</v>
      </c>
      <c r="F3" s="8">
        <v>37812</v>
      </c>
      <c r="G3" s="25">
        <f t="shared" ref="G3:G28" si="0">IF(E3="",0,E3*D3)</f>
        <v>1700</v>
      </c>
    </row>
    <row r="4" spans="1:13" x14ac:dyDescent="0.25">
      <c r="A4" s="5" t="s">
        <v>8</v>
      </c>
      <c r="B4" s="5" t="s">
        <v>14</v>
      </c>
      <c r="C4" s="5" t="s">
        <v>18</v>
      </c>
      <c r="D4" s="25">
        <f>IF(C4="","",VLOOKUP(C4,Tableau_listes!$E$5:$F$9,2,FALSE))</f>
        <v>8</v>
      </c>
      <c r="E4" s="5">
        <v>1</v>
      </c>
      <c r="F4" s="8">
        <v>38032</v>
      </c>
      <c r="G4" s="25">
        <f t="shared" si="0"/>
        <v>8</v>
      </c>
      <c r="I4" s="18" t="s">
        <v>108</v>
      </c>
      <c r="J4" t="s">
        <v>44</v>
      </c>
    </row>
    <row r="5" spans="1:13" x14ac:dyDescent="0.25">
      <c r="A5" s="5" t="s">
        <v>8</v>
      </c>
      <c r="B5" s="17" t="s">
        <v>15</v>
      </c>
      <c r="C5" s="5" t="s">
        <v>17</v>
      </c>
      <c r="D5" s="25">
        <f>IF(C5="","",VLOOKUP(C5,Tableau_listes!$E$5:$F$9,2,FALSE))</f>
        <v>13</v>
      </c>
      <c r="E5" s="5">
        <v>3</v>
      </c>
      <c r="F5" s="8">
        <v>37904</v>
      </c>
      <c r="G5" s="25">
        <f t="shared" si="0"/>
        <v>39</v>
      </c>
      <c r="J5" s="18" t="s">
        <v>103</v>
      </c>
    </row>
    <row r="6" spans="1:13" x14ac:dyDescent="0.25">
      <c r="A6" s="5" t="s">
        <v>8</v>
      </c>
      <c r="B6" s="5" t="s">
        <v>10</v>
      </c>
      <c r="C6" s="5" t="s">
        <v>16</v>
      </c>
      <c r="D6" s="25">
        <f>IF(C6="","",VLOOKUP(C6,Tableau_listes!$E$5:$F$9,2,FALSE))</f>
        <v>68</v>
      </c>
      <c r="E6" s="5">
        <v>22</v>
      </c>
      <c r="F6" s="8">
        <v>37941</v>
      </c>
      <c r="G6" s="25">
        <f t="shared" si="0"/>
        <v>1496</v>
      </c>
    </row>
    <row r="7" spans="1:13" x14ac:dyDescent="0.25">
      <c r="A7" s="5" t="s">
        <v>78</v>
      </c>
      <c r="B7" s="5" t="s">
        <v>14</v>
      </c>
      <c r="C7" s="5" t="s">
        <v>18</v>
      </c>
      <c r="D7" s="25">
        <f>IF(C7="","",VLOOKUP(C7,Tableau_listes!$E$5:$F$9,2,FALSE))</f>
        <v>8</v>
      </c>
      <c r="E7" s="5">
        <v>4</v>
      </c>
      <c r="F7" s="8">
        <v>37797</v>
      </c>
      <c r="G7" s="25">
        <f t="shared" si="0"/>
        <v>32</v>
      </c>
    </row>
    <row r="8" spans="1:13" x14ac:dyDescent="0.25">
      <c r="A8" s="5" t="s">
        <v>78</v>
      </c>
      <c r="B8" s="5" t="s">
        <v>11</v>
      </c>
      <c r="C8" s="5" t="s">
        <v>19</v>
      </c>
      <c r="D8" s="25">
        <f>IF(C8="","",VLOOKUP(C8,Tableau_listes!$E$5:$F$9,2,FALSE))</f>
        <v>11</v>
      </c>
      <c r="E8" s="5">
        <v>11</v>
      </c>
      <c r="F8" s="8">
        <v>37755</v>
      </c>
      <c r="G8" s="25">
        <f t="shared" si="0"/>
        <v>121</v>
      </c>
      <c r="J8" t="s">
        <v>7</v>
      </c>
    </row>
    <row r="9" spans="1:13" x14ac:dyDescent="0.25">
      <c r="A9" s="5" t="s">
        <v>5</v>
      </c>
      <c r="B9" s="5" t="s">
        <v>13</v>
      </c>
      <c r="C9" s="5" t="s">
        <v>17</v>
      </c>
      <c r="D9" s="25">
        <f>IF(C9="","",VLOOKUP(C9,Tableau_listes!$E$5:$F$9,2,FALSE))</f>
        <v>13</v>
      </c>
      <c r="E9" s="5">
        <v>10</v>
      </c>
      <c r="F9" s="8">
        <v>38018</v>
      </c>
      <c r="G9" s="25">
        <f t="shared" si="0"/>
        <v>130</v>
      </c>
    </row>
    <row r="10" spans="1:13" x14ac:dyDescent="0.25">
      <c r="A10" s="5" t="s">
        <v>5</v>
      </c>
      <c r="B10" s="5" t="s">
        <v>10</v>
      </c>
      <c r="C10" s="5" t="s">
        <v>18</v>
      </c>
      <c r="D10" s="25">
        <f>IF(C10="","",VLOOKUP(C10,Tableau_listes!$E$5:$F$9,2,FALSE))</f>
        <v>8</v>
      </c>
      <c r="E10" s="5">
        <v>5</v>
      </c>
      <c r="F10" s="8">
        <v>37836</v>
      </c>
      <c r="G10" s="25">
        <f t="shared" si="0"/>
        <v>40</v>
      </c>
    </row>
    <row r="11" spans="1:13" x14ac:dyDescent="0.25">
      <c r="A11" s="5" t="s">
        <v>5</v>
      </c>
      <c r="B11" s="5" t="s">
        <v>13</v>
      </c>
      <c r="C11" s="5" t="s">
        <v>16</v>
      </c>
      <c r="D11" s="25">
        <f>IF(C11="","",VLOOKUP(C11,Tableau_listes!$E$5:$F$9,2,FALSE))</f>
        <v>68</v>
      </c>
      <c r="E11" s="5">
        <v>8</v>
      </c>
      <c r="F11" s="8">
        <v>37742</v>
      </c>
      <c r="G11" s="25">
        <f t="shared" si="0"/>
        <v>544</v>
      </c>
    </row>
    <row r="12" spans="1:13" x14ac:dyDescent="0.25">
      <c r="A12" s="5" t="s">
        <v>6</v>
      </c>
      <c r="B12" s="5" t="s">
        <v>11</v>
      </c>
      <c r="C12" s="5" t="s">
        <v>16</v>
      </c>
      <c r="D12" s="25">
        <f>IF(C12="","",VLOOKUP(C12,Tableau_listes!$E$5:$F$9,2,FALSE))</f>
        <v>68</v>
      </c>
      <c r="E12" s="5">
        <v>10</v>
      </c>
      <c r="F12" s="8">
        <v>40811</v>
      </c>
      <c r="G12" s="25">
        <f t="shared" si="0"/>
        <v>680</v>
      </c>
    </row>
    <row r="13" spans="1:13" x14ac:dyDescent="0.25">
      <c r="A13" s="5" t="s">
        <v>8</v>
      </c>
      <c r="B13" s="5" t="s">
        <v>11</v>
      </c>
      <c r="C13" s="5" t="s">
        <v>17</v>
      </c>
      <c r="D13" s="25">
        <f>IF(C13="","",VLOOKUP(C13,Tableau_listes!$E$5:$F$9,2,FALSE))</f>
        <v>13</v>
      </c>
      <c r="E13" s="5">
        <v>20</v>
      </c>
      <c r="F13" s="8">
        <v>40811</v>
      </c>
      <c r="G13" s="25">
        <f t="shared" si="0"/>
        <v>260</v>
      </c>
    </row>
    <row r="14" spans="1:13" x14ac:dyDescent="0.25">
      <c r="A14" s="5" t="s">
        <v>6</v>
      </c>
      <c r="B14" s="5" t="s">
        <v>11</v>
      </c>
      <c r="C14" s="5" t="s">
        <v>19</v>
      </c>
      <c r="D14" s="25">
        <f>IF(C14="","",VLOOKUP(C14,Tableau_listes!$E$5:$F$9,2,FALSE))</f>
        <v>11</v>
      </c>
      <c r="E14" s="5">
        <v>10</v>
      </c>
      <c r="F14" s="8">
        <v>40811</v>
      </c>
      <c r="G14" s="25">
        <f t="shared" si="0"/>
        <v>110</v>
      </c>
    </row>
    <row r="15" spans="1:13" x14ac:dyDescent="0.25">
      <c r="A15" s="5"/>
      <c r="B15" s="5"/>
      <c r="C15" s="5"/>
      <c r="D15" s="25" t="str">
        <f>IF(C15="","",VLOOKUP(C15,Tableau_listes!$E$5:$F$9,2,FALSE))</f>
        <v/>
      </c>
      <c r="E15" s="5"/>
      <c r="F15" s="8"/>
      <c r="G15" s="25">
        <f t="shared" si="0"/>
        <v>0</v>
      </c>
    </row>
    <row r="16" spans="1:13" x14ac:dyDescent="0.25">
      <c r="A16" s="5"/>
      <c r="B16" s="5"/>
      <c r="C16" s="5"/>
      <c r="D16" s="25" t="str">
        <f>IF(C16="","",VLOOKUP(C16,Tableau_listes!$E$5:$F$9,2,FALSE))</f>
        <v/>
      </c>
      <c r="E16" s="5"/>
      <c r="F16" s="8"/>
      <c r="G16" s="25">
        <f t="shared" si="0"/>
        <v>0</v>
      </c>
    </row>
    <row r="17" spans="1:10" x14ac:dyDescent="0.25">
      <c r="A17" s="5"/>
      <c r="B17" s="5"/>
      <c r="C17" s="5"/>
      <c r="D17" s="25" t="str">
        <f>IF(C17="","",VLOOKUP(C17,Tableau_listes!$E$5:$F$9,2,FALSE))</f>
        <v/>
      </c>
      <c r="E17" s="5"/>
      <c r="F17" s="8"/>
      <c r="G17" s="25">
        <f t="shared" si="0"/>
        <v>0</v>
      </c>
    </row>
    <row r="18" spans="1:10" x14ac:dyDescent="0.25">
      <c r="A18" s="5"/>
      <c r="B18" s="5"/>
      <c r="C18" s="5"/>
      <c r="D18" s="25" t="str">
        <f>IF(C18="","",VLOOKUP(C18,Tableau_listes!$E$5:$F$9,2,FALSE))</f>
        <v/>
      </c>
      <c r="E18" s="5"/>
      <c r="F18" s="8"/>
      <c r="G18" s="25">
        <f t="shared" si="0"/>
        <v>0</v>
      </c>
    </row>
    <row r="19" spans="1:10" x14ac:dyDescent="0.25">
      <c r="A19" s="5"/>
      <c r="B19" s="5"/>
      <c r="C19" s="5"/>
      <c r="D19" s="25" t="str">
        <f>IF(C19="","",VLOOKUP(C19,Tableau_listes!$E$5:$F$9,2,FALSE))</f>
        <v/>
      </c>
      <c r="E19" s="5"/>
      <c r="F19" s="8"/>
      <c r="G19" s="25">
        <f t="shared" si="0"/>
        <v>0</v>
      </c>
    </row>
    <row r="20" spans="1:10" x14ac:dyDescent="0.25">
      <c r="A20" s="5"/>
      <c r="B20" s="5"/>
      <c r="C20" s="5"/>
      <c r="D20" s="25" t="str">
        <f>IF(C20="","",VLOOKUP(C20,Tableau_listes!$E$5:$F$9,2,FALSE))</f>
        <v/>
      </c>
      <c r="E20" s="5"/>
      <c r="F20" s="8"/>
      <c r="G20" s="25">
        <f t="shared" si="0"/>
        <v>0</v>
      </c>
    </row>
    <row r="21" spans="1:10" x14ac:dyDescent="0.25">
      <c r="A21" s="5"/>
      <c r="B21" s="5"/>
      <c r="C21" s="5"/>
      <c r="D21" s="25" t="str">
        <f>IF(C21="","",VLOOKUP(C21,Tableau_listes!$E$5:$F$9,2,FALSE))</f>
        <v/>
      </c>
      <c r="E21" s="5"/>
      <c r="F21" s="8"/>
      <c r="G21" s="25">
        <f t="shared" si="0"/>
        <v>0</v>
      </c>
    </row>
    <row r="22" spans="1:10" x14ac:dyDescent="0.25">
      <c r="A22" s="5"/>
      <c r="B22" s="5"/>
      <c r="C22" s="5"/>
      <c r="D22" s="25" t="str">
        <f>IF(C22="","",VLOOKUP(C22,Tableau_listes!$E$5:$F$9,2,FALSE))</f>
        <v/>
      </c>
      <c r="E22" s="5"/>
      <c r="F22" s="8"/>
      <c r="G22" s="25">
        <f t="shared" si="0"/>
        <v>0</v>
      </c>
    </row>
    <row r="23" spans="1:10" x14ac:dyDescent="0.25">
      <c r="A23" s="5"/>
      <c r="B23" s="5"/>
      <c r="C23" s="5"/>
      <c r="D23" s="25" t="str">
        <f>IF(C23="","",VLOOKUP(C23,Tableau_listes!$E$5:$F$9,2,FALSE))</f>
        <v/>
      </c>
      <c r="E23" s="5"/>
      <c r="F23" s="8"/>
      <c r="G23" s="25">
        <f t="shared" si="0"/>
        <v>0</v>
      </c>
    </row>
    <row r="24" spans="1:10" x14ac:dyDescent="0.25">
      <c r="A24" s="5"/>
      <c r="B24" s="5"/>
      <c r="C24" s="5"/>
      <c r="D24" s="25" t="str">
        <f>IF(C24="","",VLOOKUP(C24,Tableau_listes!$E$5:$F$9,2,FALSE))</f>
        <v/>
      </c>
      <c r="E24" s="5"/>
      <c r="F24" s="8"/>
      <c r="G24" s="25">
        <f t="shared" si="0"/>
        <v>0</v>
      </c>
    </row>
    <row r="25" spans="1:10" x14ac:dyDescent="0.25">
      <c r="A25" s="5"/>
      <c r="B25" s="5"/>
      <c r="C25" s="5"/>
      <c r="D25" s="25" t="str">
        <f>IF(C25="","",VLOOKUP(C25,Tableau_listes!$E$5:$F$9,2,FALSE))</f>
        <v/>
      </c>
      <c r="E25" s="5"/>
      <c r="F25" s="8"/>
      <c r="G25" s="25">
        <f t="shared" si="0"/>
        <v>0</v>
      </c>
    </row>
    <row r="26" spans="1:10" x14ac:dyDescent="0.25">
      <c r="A26" s="5"/>
      <c r="B26" s="5"/>
      <c r="C26" s="5"/>
      <c r="D26" s="25" t="str">
        <f>IF(C26="","",VLOOKUP(C26,Tableau_listes!$E$5:$F$9,2,FALSE))</f>
        <v/>
      </c>
      <c r="E26" s="5"/>
      <c r="F26" s="8"/>
      <c r="G26" s="25">
        <f t="shared" si="0"/>
        <v>0</v>
      </c>
    </row>
    <row r="27" spans="1:10" x14ac:dyDescent="0.25">
      <c r="A27" s="5"/>
      <c r="B27" s="5"/>
      <c r="C27" s="5"/>
      <c r="D27" s="25" t="str">
        <f>IF(C27="","",VLOOKUP(C27,Tableau_listes!$E$5:$F$9,2,FALSE))</f>
        <v/>
      </c>
      <c r="E27" s="5"/>
      <c r="F27" s="8"/>
      <c r="G27" s="25">
        <f t="shared" si="0"/>
        <v>0</v>
      </c>
    </row>
    <row r="28" spans="1:10" x14ac:dyDescent="0.25">
      <c r="A28" s="5"/>
      <c r="B28" s="5"/>
      <c r="C28" s="5"/>
      <c r="D28" s="25" t="str">
        <f>IF(C28="","",VLOOKUP(C28,Tableau_listes!$E$5:$F$9,2,FALSE))</f>
        <v/>
      </c>
      <c r="E28" s="5"/>
      <c r="F28" s="8"/>
      <c r="G28" s="25">
        <f t="shared" si="0"/>
        <v>0</v>
      </c>
      <c r="I28" t="s">
        <v>109</v>
      </c>
    </row>
    <row r="30" spans="1:10" x14ac:dyDescent="0.25">
      <c r="I30" s="18" t="s">
        <v>111</v>
      </c>
    </row>
    <row r="32" spans="1:10" x14ac:dyDescent="0.25">
      <c r="J32" s="23" t="s">
        <v>112</v>
      </c>
    </row>
  </sheetData>
  <dataValidations count="3">
    <dataValidation type="list" allowBlank="1" showInputMessage="1" showErrorMessage="1" sqref="C2:C28" xr:uid="{00000000-0002-0000-0200-000000000000}">
      <formula1>Produits</formula1>
    </dataValidation>
    <dataValidation type="list" allowBlank="1" showInputMessage="1" showErrorMessage="1" sqref="B2:B28" xr:uid="{00000000-0002-0000-0200-000001000000}">
      <formula1>Clients</formula1>
    </dataValidation>
    <dataValidation type="list" allowBlank="1" showInputMessage="1" showErrorMessage="1" sqref="J8 A2:A5 A7:A28 A6" xr:uid="{00000000-0002-0000-0200-000002000000}">
      <formula1>Vendeurs</formula1>
    </dataValidation>
  </dataValidations>
  <hyperlinks>
    <hyperlink ref="M1" location="Sommaire!A1" display="Retour" xr:uid="{00000000-0004-0000-0200-000000000000}"/>
  </hyperlinks>
  <pageMargins left="0.78740157499999996" right="0.78740157499999996" top="0.984251969" bottom="0.984251969" header="0.4921259845" footer="0.4921259845"/>
  <pageSetup paperSize="9" orientation="portrait" horizontalDpi="0"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1"/>
  <sheetViews>
    <sheetView workbookViewId="0">
      <selection activeCell="L1" sqref="L1"/>
    </sheetView>
  </sheetViews>
  <sheetFormatPr baseColWidth="10" defaultColWidth="11.44140625" defaultRowHeight="13.2" x14ac:dyDescent="0.25"/>
  <cols>
    <col min="1" max="1" width="15" customWidth="1"/>
    <col min="2" max="5" width="10" customWidth="1"/>
    <col min="6" max="6" width="5" bestFit="1" customWidth="1"/>
    <col min="7" max="7" width="5" customWidth="1"/>
    <col min="8" max="8" width="9.44140625" customWidth="1"/>
    <col min="9" max="9" width="7.109375" customWidth="1"/>
    <col min="10" max="10" width="5" customWidth="1"/>
  </cols>
  <sheetData>
    <row r="1" spans="1:12" x14ac:dyDescent="0.25">
      <c r="A1" t="s">
        <v>27</v>
      </c>
      <c r="L1" s="9" t="s">
        <v>30</v>
      </c>
    </row>
    <row r="3" spans="1:12" x14ac:dyDescent="0.25">
      <c r="A3" t="s">
        <v>90</v>
      </c>
      <c r="L3" t="s">
        <v>91</v>
      </c>
    </row>
    <row r="5" spans="1:12" ht="14.4" x14ac:dyDescent="0.25">
      <c r="L5" s="37" t="s">
        <v>92</v>
      </c>
    </row>
    <row r="6" spans="1:12" ht="14.4" x14ac:dyDescent="0.25">
      <c r="L6" s="39"/>
    </row>
    <row r="7" spans="1:12" ht="14.4" x14ac:dyDescent="0.25">
      <c r="L7" s="37" t="s">
        <v>93</v>
      </c>
    </row>
    <row r="8" spans="1:12" ht="14.4" x14ac:dyDescent="0.25">
      <c r="L8" s="39"/>
    </row>
    <row r="9" spans="1:12" ht="14.4" x14ac:dyDescent="0.25">
      <c r="L9" s="37" t="s">
        <v>104</v>
      </c>
    </row>
    <row r="10" spans="1:12" ht="14.4" x14ac:dyDescent="0.25">
      <c r="L10" s="40"/>
    </row>
    <row r="11" spans="1:12" ht="14.4" x14ac:dyDescent="0.25">
      <c r="L11" s="37" t="s">
        <v>94</v>
      </c>
    </row>
    <row r="12" spans="1:12" ht="14.4" x14ac:dyDescent="0.25">
      <c r="L12" s="40"/>
    </row>
    <row r="13" spans="1:12" ht="14.4" x14ac:dyDescent="0.25">
      <c r="L13" s="37" t="s">
        <v>95</v>
      </c>
    </row>
    <row r="14" spans="1:12" ht="14.4" x14ac:dyDescent="0.25">
      <c r="L14" s="40"/>
    </row>
    <row r="16" spans="1:12" ht="14.4" x14ac:dyDescent="0.25">
      <c r="L16" s="37" t="s">
        <v>96</v>
      </c>
    </row>
    <row r="17" spans="12:12" ht="14.4" x14ac:dyDescent="0.25">
      <c r="L17" s="39"/>
    </row>
    <row r="19" spans="12:12" ht="14.4" x14ac:dyDescent="0.25">
      <c r="L19" s="39"/>
    </row>
    <row r="20" spans="12:12" ht="14.4" x14ac:dyDescent="0.25">
      <c r="L20" s="39"/>
    </row>
    <row r="21" spans="12:12" ht="14.4" x14ac:dyDescent="0.25">
      <c r="L21" s="39"/>
    </row>
    <row r="23" spans="12:12" ht="14.4" x14ac:dyDescent="0.25">
      <c r="L23" s="41"/>
    </row>
    <row r="24" spans="12:12" ht="14.4" x14ac:dyDescent="0.25">
      <c r="L24" s="39"/>
    </row>
    <row r="25" spans="12:12" ht="14.4" x14ac:dyDescent="0.25">
      <c r="L25" s="39"/>
    </row>
    <row r="26" spans="12:12" ht="14.4" x14ac:dyDescent="0.25">
      <c r="L26" s="39"/>
    </row>
    <row r="28" spans="12:12" ht="14.4" x14ac:dyDescent="0.25">
      <c r="L28" s="39"/>
    </row>
    <row r="30" spans="12:12" ht="14.4" x14ac:dyDescent="0.25">
      <c r="L30" s="37" t="s">
        <v>98</v>
      </c>
    </row>
    <row r="31" spans="12:12" ht="14.4" x14ac:dyDescent="0.25">
      <c r="L31" s="39"/>
    </row>
    <row r="32" spans="12:12" ht="14.4" x14ac:dyDescent="0.25">
      <c r="L32" s="39"/>
    </row>
    <row r="33" spans="12:12" ht="14.4" x14ac:dyDescent="0.25">
      <c r="L33" s="39"/>
    </row>
    <row r="34" spans="12:12" ht="14.4" x14ac:dyDescent="0.25">
      <c r="L34" s="39"/>
    </row>
    <row r="35" spans="12:12" ht="14.4" x14ac:dyDescent="0.25">
      <c r="L35" s="39"/>
    </row>
    <row r="36" spans="12:12" ht="14.4" x14ac:dyDescent="0.25">
      <c r="L36" s="39"/>
    </row>
    <row r="37" spans="12:12" ht="14.4" x14ac:dyDescent="0.25">
      <c r="L37" s="39"/>
    </row>
    <row r="38" spans="12:12" ht="14.4" x14ac:dyDescent="0.25">
      <c r="L38" s="39"/>
    </row>
    <row r="39" spans="12:12" ht="14.4" x14ac:dyDescent="0.25">
      <c r="L39" s="39"/>
    </row>
    <row r="40" spans="12:12" ht="14.4" x14ac:dyDescent="0.25">
      <c r="L40" s="39"/>
    </row>
    <row r="41" spans="12:12" ht="14.4" x14ac:dyDescent="0.25">
      <c r="L41" s="39"/>
    </row>
    <row r="42" spans="12:12" ht="14.4" x14ac:dyDescent="0.25">
      <c r="L42" s="40"/>
    </row>
    <row r="51" spans="12:12" ht="14.4" x14ac:dyDescent="0.25">
      <c r="L51" s="37" t="s">
        <v>97</v>
      </c>
    </row>
  </sheetData>
  <dataConsolidate/>
  <hyperlinks>
    <hyperlink ref="L1" location="Sommaire!A1" display="Retour" xr:uid="{00000000-0004-0000-0300-000000000000}"/>
  </hyperlinks>
  <pageMargins left="0.78740157499999996" right="0.78740157499999996" top="0.984251969" bottom="0.984251969" header="0.4921259845" footer="0.4921259845"/>
  <pageSetup paperSize="9"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
  <sheetViews>
    <sheetView workbookViewId="0">
      <selection activeCell="B2" sqref="B2"/>
    </sheetView>
  </sheetViews>
  <sheetFormatPr baseColWidth="10" defaultColWidth="11.44140625" defaultRowHeight="13.2" x14ac:dyDescent="0.25"/>
  <cols>
    <col min="1" max="1" width="11.5546875" bestFit="1" customWidth="1"/>
    <col min="2" max="2" width="12.88671875" bestFit="1" customWidth="1"/>
    <col min="3" max="3" width="9.44140625" bestFit="1" customWidth="1"/>
    <col min="4" max="4" width="4.6640625" bestFit="1" customWidth="1"/>
    <col min="5" max="5" width="8.6640625" bestFit="1" customWidth="1"/>
    <col min="6" max="6" width="10.109375" bestFit="1" customWidth="1"/>
  </cols>
  <sheetData>
    <row r="1" spans="1:6" ht="13.8" thickBot="1" x14ac:dyDescent="0.3">
      <c r="A1" s="21" t="s">
        <v>1</v>
      </c>
      <c r="B1" s="21" t="s">
        <v>0</v>
      </c>
      <c r="C1" s="21" t="s">
        <v>2</v>
      </c>
      <c r="D1" s="21" t="s">
        <v>4</v>
      </c>
      <c r="E1" s="21" t="s">
        <v>3</v>
      </c>
      <c r="F1" s="21" t="s">
        <v>23</v>
      </c>
    </row>
    <row r="2" spans="1:6" ht="13.8" thickBot="1" x14ac:dyDescent="0.3">
      <c r="A2" s="19" t="s">
        <v>7</v>
      </c>
      <c r="B2" s="19" t="s">
        <v>14</v>
      </c>
      <c r="C2" s="19" t="s">
        <v>16</v>
      </c>
      <c r="D2" s="19">
        <v>68</v>
      </c>
      <c r="E2" s="19">
        <v>25</v>
      </c>
      <c r="F2" s="20">
        <v>37812</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27"/>
  <sheetViews>
    <sheetView topLeftCell="A4" workbookViewId="0">
      <selection activeCell="J13" sqref="J13"/>
    </sheetView>
  </sheetViews>
  <sheetFormatPr baseColWidth="10" defaultColWidth="11.44140625" defaultRowHeight="13.2" x14ac:dyDescent="0.25"/>
  <cols>
    <col min="2" max="2" width="12.44140625" bestFit="1" customWidth="1"/>
    <col min="3" max="3" width="13.77734375" bestFit="1" customWidth="1"/>
    <col min="4" max="4" width="9.6640625" bestFit="1" customWidth="1"/>
    <col min="5" max="5" width="12.44140625" bestFit="1" customWidth="1"/>
    <col min="6" max="6" width="12.88671875" bestFit="1" customWidth="1"/>
    <col min="7" max="7" width="11.88671875" bestFit="1" customWidth="1"/>
    <col min="8" max="8" width="10.5546875" bestFit="1" customWidth="1"/>
    <col min="9" max="9" width="14.33203125" customWidth="1"/>
    <col min="10" max="10" width="15.88671875" customWidth="1"/>
    <col min="11" max="11" width="18.5546875" customWidth="1"/>
    <col min="12" max="13" width="14.88671875" bestFit="1" customWidth="1"/>
    <col min="14" max="14" width="17.5546875" bestFit="1" customWidth="1"/>
    <col min="15" max="16" width="14.88671875" bestFit="1" customWidth="1"/>
    <col min="17" max="17" width="17.5546875" bestFit="1" customWidth="1"/>
    <col min="18" max="18" width="11.5546875" bestFit="1" customWidth="1"/>
  </cols>
  <sheetData>
    <row r="1" spans="2:13" x14ac:dyDescent="0.25">
      <c r="M1" s="9" t="s">
        <v>30</v>
      </c>
    </row>
    <row r="6" spans="2:13" x14ac:dyDescent="0.25">
      <c r="B6" s="42" t="s">
        <v>47</v>
      </c>
      <c r="C6" s="42" t="s">
        <v>2</v>
      </c>
      <c r="D6" s="43"/>
      <c r="E6" s="43"/>
      <c r="F6" s="43"/>
      <c r="G6" s="44"/>
    </row>
    <row r="7" spans="2:13" x14ac:dyDescent="0.25">
      <c r="B7" s="42" t="s">
        <v>0</v>
      </c>
      <c r="C7" s="45" t="s">
        <v>18</v>
      </c>
      <c r="D7" s="46" t="s">
        <v>17</v>
      </c>
      <c r="E7" s="46" t="s">
        <v>16</v>
      </c>
      <c r="F7" s="46" t="s">
        <v>19</v>
      </c>
      <c r="G7" s="50" t="s">
        <v>46</v>
      </c>
    </row>
    <row r="8" spans="2:13" x14ac:dyDescent="0.25">
      <c r="B8" s="45" t="s">
        <v>11</v>
      </c>
      <c r="C8" s="45"/>
      <c r="D8" s="46">
        <v>20</v>
      </c>
      <c r="E8" s="46">
        <v>12</v>
      </c>
      <c r="F8" s="46">
        <v>21</v>
      </c>
      <c r="G8" s="50">
        <v>53</v>
      </c>
    </row>
    <row r="9" spans="2:13" x14ac:dyDescent="0.25">
      <c r="B9" s="48" t="s">
        <v>13</v>
      </c>
      <c r="C9" s="48"/>
      <c r="D9">
        <v>10</v>
      </c>
      <c r="E9">
        <v>8</v>
      </c>
      <c r="G9" s="59">
        <v>18</v>
      </c>
    </row>
    <row r="10" spans="2:13" x14ac:dyDescent="0.25">
      <c r="B10" s="48" t="s">
        <v>15</v>
      </c>
      <c r="C10" s="48"/>
      <c r="D10">
        <v>3</v>
      </c>
      <c r="G10" s="59">
        <v>3</v>
      </c>
    </row>
    <row r="11" spans="2:13" x14ac:dyDescent="0.25">
      <c r="B11" s="48" t="s">
        <v>14</v>
      </c>
      <c r="C11" s="48">
        <v>5</v>
      </c>
      <c r="E11">
        <v>25</v>
      </c>
      <c r="G11" s="59">
        <v>30</v>
      </c>
    </row>
    <row r="12" spans="2:13" x14ac:dyDescent="0.25">
      <c r="B12" s="48" t="s">
        <v>10</v>
      </c>
      <c r="C12" s="48">
        <v>5</v>
      </c>
      <c r="E12">
        <v>22</v>
      </c>
      <c r="G12" s="59">
        <v>27</v>
      </c>
    </row>
    <row r="13" spans="2:13" x14ac:dyDescent="0.25">
      <c r="B13" s="49" t="s">
        <v>46</v>
      </c>
      <c r="C13" s="49">
        <v>10</v>
      </c>
      <c r="D13" s="57">
        <v>33</v>
      </c>
      <c r="E13" s="57">
        <v>67</v>
      </c>
      <c r="F13" s="57">
        <v>21</v>
      </c>
      <c r="G13" s="51">
        <v>131</v>
      </c>
    </row>
    <row r="21" spans="2:7" x14ac:dyDescent="0.25">
      <c r="B21" s="42" t="s">
        <v>48</v>
      </c>
      <c r="C21" s="42" t="s">
        <v>0</v>
      </c>
      <c r="D21" s="43"/>
      <c r="E21" s="43"/>
      <c r="F21" s="43"/>
      <c r="G21" s="44"/>
    </row>
    <row r="22" spans="2:7" x14ac:dyDescent="0.25">
      <c r="B22" s="42" t="s">
        <v>2</v>
      </c>
      <c r="C22" s="45" t="s">
        <v>15</v>
      </c>
      <c r="D22" s="46" t="s">
        <v>13</v>
      </c>
      <c r="E22" s="46" t="s">
        <v>10</v>
      </c>
      <c r="F22" s="46" t="s">
        <v>14</v>
      </c>
      <c r="G22" s="47" t="s">
        <v>11</v>
      </c>
    </row>
    <row r="23" spans="2:7" x14ac:dyDescent="0.25">
      <c r="B23" s="45" t="s">
        <v>18</v>
      </c>
      <c r="C23" s="45"/>
      <c r="D23" s="46"/>
      <c r="E23" s="46">
        <v>5</v>
      </c>
      <c r="F23" s="46">
        <v>5</v>
      </c>
      <c r="G23" s="47"/>
    </row>
    <row r="24" spans="2:7" x14ac:dyDescent="0.25">
      <c r="B24" s="48" t="s">
        <v>17</v>
      </c>
      <c r="C24" s="48">
        <v>3</v>
      </c>
      <c r="D24">
        <v>10</v>
      </c>
      <c r="G24" s="56">
        <v>20</v>
      </c>
    </row>
    <row r="25" spans="2:7" x14ac:dyDescent="0.25">
      <c r="B25" s="48" t="s">
        <v>16</v>
      </c>
      <c r="C25" s="48"/>
      <c r="D25">
        <v>8</v>
      </c>
      <c r="E25">
        <v>22</v>
      </c>
      <c r="F25">
        <v>25</v>
      </c>
      <c r="G25" s="56">
        <v>12</v>
      </c>
    </row>
    <row r="26" spans="2:7" x14ac:dyDescent="0.25">
      <c r="B26" s="48" t="s">
        <v>19</v>
      </c>
      <c r="C26" s="48"/>
      <c r="G26" s="56">
        <v>21</v>
      </c>
    </row>
    <row r="27" spans="2:7" x14ac:dyDescent="0.25">
      <c r="B27" s="49" t="s">
        <v>46</v>
      </c>
      <c r="C27" s="49">
        <v>3</v>
      </c>
      <c r="D27" s="57">
        <v>18</v>
      </c>
      <c r="E27" s="57">
        <v>27</v>
      </c>
      <c r="F27" s="57">
        <v>30</v>
      </c>
      <c r="G27" s="58">
        <v>53</v>
      </c>
    </row>
  </sheetData>
  <dataConsolidate/>
  <phoneticPr fontId="0" type="noConversion"/>
  <hyperlinks>
    <hyperlink ref="M1" location="Sommaire!A1" display="Retour" xr:uid="{00000000-0004-0000-0500-000000000000}"/>
  </hyperlinks>
  <pageMargins left="0.78740157499999996" right="0.78740157499999996" top="0.984251969" bottom="0.984251969" header="0.4921259845" footer="0.4921259845"/>
  <pageSetup paperSize="9" orientation="portrait" horizontalDpi="4294967293"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
  <sheetViews>
    <sheetView workbookViewId="0">
      <selection activeCell="L1" sqref="L1"/>
    </sheetView>
  </sheetViews>
  <sheetFormatPr baseColWidth="10" defaultColWidth="11.44140625" defaultRowHeight="13.2" x14ac:dyDescent="0.25"/>
  <cols>
    <col min="1" max="1" width="15" customWidth="1"/>
    <col min="2" max="5" width="10.109375" customWidth="1"/>
    <col min="6" max="6" width="11.5546875" customWidth="1"/>
  </cols>
  <sheetData>
    <row r="1" spans="1:12" x14ac:dyDescent="0.25">
      <c r="A1" s="18" t="s">
        <v>99</v>
      </c>
      <c r="L1" s="9" t="s">
        <v>30</v>
      </c>
    </row>
    <row r="2" spans="1:12" x14ac:dyDescent="0.25">
      <c r="A2" s="18" t="s">
        <v>100</v>
      </c>
    </row>
  </sheetData>
  <hyperlinks>
    <hyperlink ref="L1" location="Sommaire!A1" display="Retour" xr:uid="{00000000-0004-0000-0600-000000000000}"/>
  </hyperlinks>
  <pageMargins left="0.78740157499999996" right="0.78740157499999996" top="0.984251969" bottom="0.984251969" header="0.4921259845" footer="0.4921259845"/>
  <pageSetup paperSize="9" orientation="portrait" horizontalDpi="4294967293"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
  <sheetViews>
    <sheetView workbookViewId="0">
      <selection activeCell="L1" sqref="L1"/>
    </sheetView>
  </sheetViews>
  <sheetFormatPr baseColWidth="10" defaultColWidth="11.44140625" defaultRowHeight="13.2" x14ac:dyDescent="0.25"/>
  <cols>
    <col min="1" max="1" width="12.44140625" bestFit="1" customWidth="1"/>
    <col min="2" max="2" width="11.88671875" bestFit="1" customWidth="1"/>
    <col min="3" max="3" width="12.88671875" bestFit="1" customWidth="1"/>
    <col min="4" max="4" width="12.44140625" bestFit="1" customWidth="1"/>
    <col min="5" max="5" width="9.6640625" bestFit="1" customWidth="1"/>
    <col min="6" max="6" width="13.77734375" bestFit="1" customWidth="1"/>
  </cols>
  <sheetData>
    <row r="1" spans="1:12" x14ac:dyDescent="0.25">
      <c r="L1" s="9" t="s">
        <v>30</v>
      </c>
    </row>
    <row r="2" spans="1:12" x14ac:dyDescent="0.25">
      <c r="A2" s="60" t="s">
        <v>1</v>
      </c>
      <c r="B2" s="51" t="s">
        <v>113</v>
      </c>
    </row>
    <row r="4" spans="1:12" x14ac:dyDescent="0.25">
      <c r="A4" s="42" t="s">
        <v>48</v>
      </c>
      <c r="B4" s="42" t="s">
        <v>0</v>
      </c>
      <c r="C4" s="43"/>
      <c r="D4" s="43"/>
      <c r="E4" s="43"/>
      <c r="F4" s="44"/>
    </row>
    <row r="5" spans="1:12" x14ac:dyDescent="0.25">
      <c r="A5" s="42" t="s">
        <v>2</v>
      </c>
      <c r="B5" s="45" t="s">
        <v>11</v>
      </c>
      <c r="C5" s="46" t="s">
        <v>14</v>
      </c>
      <c r="D5" s="46" t="s">
        <v>10</v>
      </c>
      <c r="E5" s="46" t="s">
        <v>13</v>
      </c>
      <c r="F5" s="47" t="s">
        <v>15</v>
      </c>
    </row>
    <row r="6" spans="1:12" x14ac:dyDescent="0.25">
      <c r="A6" s="45" t="s">
        <v>18</v>
      </c>
      <c r="B6" s="45"/>
      <c r="C6" s="46">
        <v>5</v>
      </c>
      <c r="D6" s="46">
        <v>5</v>
      </c>
      <c r="E6" s="46"/>
      <c r="F6" s="47"/>
    </row>
    <row r="7" spans="1:12" x14ac:dyDescent="0.25">
      <c r="A7" s="48" t="s">
        <v>16</v>
      </c>
      <c r="B7" s="48">
        <v>12</v>
      </c>
      <c r="C7">
        <v>25</v>
      </c>
      <c r="D7">
        <v>22</v>
      </c>
      <c r="E7">
        <v>8</v>
      </c>
      <c r="F7" s="56"/>
    </row>
    <row r="8" spans="1:12" x14ac:dyDescent="0.25">
      <c r="A8" s="48" t="s">
        <v>19</v>
      </c>
      <c r="B8" s="48">
        <v>21</v>
      </c>
      <c r="F8" s="56"/>
    </row>
    <row r="9" spans="1:12" x14ac:dyDescent="0.25">
      <c r="A9" s="48" t="s">
        <v>17</v>
      </c>
      <c r="B9" s="48">
        <v>20</v>
      </c>
      <c r="E9">
        <v>10</v>
      </c>
      <c r="F9" s="56">
        <v>3</v>
      </c>
    </row>
    <row r="10" spans="1:12" x14ac:dyDescent="0.25">
      <c r="A10" s="49" t="s">
        <v>46</v>
      </c>
      <c r="B10" s="49">
        <v>53</v>
      </c>
      <c r="C10" s="57">
        <v>30</v>
      </c>
      <c r="D10" s="57">
        <v>27</v>
      </c>
      <c r="E10" s="57">
        <v>18</v>
      </c>
      <c r="F10" s="58">
        <v>3</v>
      </c>
    </row>
    <row r="13" spans="1:12" x14ac:dyDescent="0.25">
      <c r="A13" s="23" t="s">
        <v>115</v>
      </c>
    </row>
  </sheetData>
  <phoneticPr fontId="0" type="noConversion"/>
  <hyperlinks>
    <hyperlink ref="L1" location="Sommaire!A1" display="Retour" xr:uid="{00000000-0004-0000-0700-000000000000}"/>
  </hyperlinks>
  <pageMargins left="0.78740157499999996" right="0.78740157499999996" top="0.984251969" bottom="0.984251969" header="0.4921259845" footer="0.4921259845"/>
  <pageSetup paperSize="9" orientation="portrait" horizontalDpi="4294967293" verticalDpi="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
  <sheetViews>
    <sheetView workbookViewId="0"/>
  </sheetViews>
  <sheetFormatPr baseColWidth="10" defaultColWidth="11.44140625" defaultRowHeight="13.2" x14ac:dyDescent="0.25"/>
  <cols>
    <col min="1" max="1" width="25.33203125" customWidth="1"/>
    <col min="2" max="2" width="13.88671875" customWidth="1"/>
    <col min="3" max="4" width="5" customWidth="1"/>
    <col min="5" max="7" width="13.88671875" bestFit="1" customWidth="1"/>
    <col min="8" max="8" width="8.5546875" customWidth="1"/>
  </cols>
  <sheetData>
    <row r="1" spans="1:12" x14ac:dyDescent="0.25">
      <c r="A1" t="s">
        <v>38</v>
      </c>
      <c r="L1" s="9" t="s">
        <v>30</v>
      </c>
    </row>
    <row r="2" spans="1:12" ht="14.4" x14ac:dyDescent="0.3">
      <c r="A2" s="38" t="s">
        <v>101</v>
      </c>
    </row>
  </sheetData>
  <dataConsolidate function="count" link="1">
    <dataRefs count="1">
      <dataRef ref="B3:B12" sheet="Vendeurs_Clients_Solution"/>
    </dataRefs>
  </dataConsolidate>
  <hyperlinks>
    <hyperlink ref="L1" location="Sommaire!A1" display="Retour" xr:uid="{00000000-0004-0000-0800-000000000000}"/>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3</vt:i4>
      </vt:variant>
    </vt:vector>
  </HeadingPairs>
  <TitlesOfParts>
    <vt:vector size="29" baseType="lpstr">
      <vt:lpstr>Sommaire</vt:lpstr>
      <vt:lpstr>Tableau_listes</vt:lpstr>
      <vt:lpstr>Tableau_données</vt:lpstr>
      <vt:lpstr>Produits_Clients</vt:lpstr>
      <vt:lpstr>Détails25</vt:lpstr>
      <vt:lpstr>Produits_Clients_Solution</vt:lpstr>
      <vt:lpstr>Produits_clients_vendeurs</vt:lpstr>
      <vt:lpstr>Produits_clients_vendeurs_Solut</vt:lpstr>
      <vt:lpstr>Vendeurs_Clients</vt:lpstr>
      <vt:lpstr>Vendeurs_Clients_Solution</vt:lpstr>
      <vt:lpstr>Vendeurs_Clients_factures</vt:lpstr>
      <vt:lpstr>Vendeurs_Clients_factures_Solut</vt:lpstr>
      <vt:lpstr>Vendeurs_Segments</vt:lpstr>
      <vt:lpstr>Vendeurs_Segments_Solution</vt:lpstr>
      <vt:lpstr>Dates_Ligne du temps</vt:lpstr>
      <vt:lpstr>Dates_Ligne du temps_Solution</vt:lpstr>
      <vt:lpstr>Total_clients_années</vt:lpstr>
      <vt:lpstr>Total_clients_années_Solution</vt:lpstr>
      <vt:lpstr>Total_vendeurs_trimestres</vt:lpstr>
      <vt:lpstr>Total_vendeurs_trimestres_Solut</vt:lpstr>
      <vt:lpstr>Vendeurs_classement_ca</vt:lpstr>
      <vt:lpstr>Vendeurs_classement_ca_Solution</vt:lpstr>
      <vt:lpstr>Vendeurs_pourcentage</vt:lpstr>
      <vt:lpstr>Vendeurs_pourcentage_Solution</vt:lpstr>
      <vt:lpstr>Vendeurs_pourcentage_graph</vt:lpstr>
      <vt:lpstr>Vendeurs_pourcentage_graph_Sol</vt:lpstr>
      <vt:lpstr>Clients</vt:lpstr>
      <vt:lpstr>Produits</vt:lpstr>
      <vt:lpstr>Vendeurs</vt:lpstr>
    </vt:vector>
  </TitlesOfParts>
  <Company>Cassiopée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dc:creator>
  <cp:lastModifiedBy>Joel Lambert</cp:lastModifiedBy>
  <cp:lastPrinted>2011-09-25T13:50:56Z</cp:lastPrinted>
  <dcterms:created xsi:type="dcterms:W3CDTF">2004-03-13T17:37:03Z</dcterms:created>
  <dcterms:modified xsi:type="dcterms:W3CDTF">2023-10-25T14:29:53Z</dcterms:modified>
</cp:coreProperties>
</file>