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pivotTables/pivotTable1.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tables/table4.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d.docs.live.net/e5c19e8ea449bfdd/Nouveau site/Fichiers Declick/Bureautique ^0 Secrétariat/Excel/Excel avancé/"/>
    </mc:Choice>
  </mc:AlternateContent>
  <xr:revisionPtr revIDLastSave="797" documentId="8_{A3DE337D-27F0-4776-A82A-F994AE6A33CA}" xr6:coauthVersionLast="47" xr6:coauthVersionMax="47" xr10:uidLastSave="{92A7B45E-595A-4603-8783-D412EFE5040F}"/>
  <bookViews>
    <workbookView xWindow="-108" yWindow="-108" windowWidth="23256" windowHeight="12456" xr2:uid="{5F1A5BB7-CD1B-411D-B02D-BD48926138AF}"/>
  </bookViews>
  <sheets>
    <sheet name="Sommaire" sheetId="18" r:id="rId1"/>
    <sheet name="Question1" sheetId="10" r:id="rId2"/>
    <sheet name="Question1-Solution" sheetId="1" r:id="rId3"/>
    <sheet name="Question2" sheetId="11" r:id="rId4"/>
    <sheet name="Question2-Solution" sheetId="2" r:id="rId5"/>
    <sheet name="Question3" sheetId="12" r:id="rId6"/>
    <sheet name="Question3-Solution" sheetId="3" r:id="rId7"/>
    <sheet name="Question4" sheetId="13" r:id="rId8"/>
    <sheet name="Question4-Solution" sheetId="4" r:id="rId9"/>
    <sheet name="Question5" sheetId="14" r:id="rId10"/>
    <sheet name="Question5-Solution" sheetId="19" r:id="rId11"/>
    <sheet name="Question6" sheetId="15" r:id="rId12"/>
    <sheet name="Question6-Solution" sheetId="6" r:id="rId13"/>
    <sheet name="Question7" sheetId="16" r:id="rId14"/>
    <sheet name="Filtre1-Prix &gt;= 30" sheetId="21" r:id="rId15"/>
    <sheet name="Filtre2-Prix entre 30 et 50" sheetId="22" r:id="rId16"/>
    <sheet name="Filtre3-Catégorie &quot;a&quot; et &quot;b&quot;" sheetId="17" r:id="rId17"/>
    <sheet name="Filtre4-Articles f" sheetId="23" r:id="rId18"/>
    <sheet name="Question7-Solution" sheetId="20" r:id="rId19"/>
    <sheet name="Filtre1-Prix &gt;= 30-Solution" sheetId="24" r:id="rId20"/>
    <sheet name="Filtre2-Prix entre 30 et 50-Sol" sheetId="25" r:id="rId21"/>
    <sheet name="Filtre3-Cat &quot;a&quot; et &quot;b&quot;-Solution" sheetId="26" r:id="rId22"/>
    <sheet name="Filtre4-Articles f-Solution" sheetId="27" r:id="rId23"/>
  </sheets>
  <definedNames>
    <definedName name="_xlnm.Criteria" localSheetId="19">'Filtre1-Prix &gt;= 30-Solution'!$B$5:$B$6</definedName>
    <definedName name="_xlnm.Criteria" localSheetId="20">'Filtre2-Prix entre 30 et 50-Sol'!$B$5:$C$6</definedName>
    <definedName name="_xlnm.Criteria" localSheetId="21">'Filtre3-Cat "a" et "b"-Solution'!$B$5:$B$7</definedName>
    <definedName name="_xlnm.Criteria" localSheetId="22">'Filtre4-Articles f-Solution'!$B$5:$B$6</definedName>
    <definedName name="_xlnm.Extract" localSheetId="19">'Filtre1-Prix &gt;= 30-Solution'!$E$5:$G$5</definedName>
    <definedName name="_xlnm.Extract" localSheetId="20">'Filtre2-Prix entre 30 et 50-Sol'!$E$5:$F$5</definedName>
    <definedName name="_xlnm.Extract" localSheetId="21">'Filtre3-Cat "a" et "b"-Solution'!$E$5:$G$5</definedName>
    <definedName name="_xlnm.Extract" localSheetId="22">'Filtre4-Articles f-Solution'!$E$5:$G$5</definedName>
  </definedNames>
  <calcPr calcId="191029"/>
  <pivotCaches>
    <pivotCache cacheId="0" r:id="rId2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15" l="1" a="1"/>
  <c r="L6" i="15" s="1"/>
  <c r="J6" i="15" a="1"/>
  <c r="J6" i="15" s="1"/>
  <c r="K6" i="15" s="1" a="1"/>
  <c r="K6" i="15" s="1"/>
  <c r="J6" i="6" a="1"/>
  <c r="J6" i="6" s="1"/>
  <c r="N24" i="19" a="1"/>
  <c r="N24" i="19" s="1"/>
  <c r="N25" i="19" a="1"/>
  <c r="N25" i="19"/>
  <c r="N26" i="19" a="1"/>
  <c r="N26" i="19" s="1"/>
  <c r="N27" i="19" a="1"/>
  <c r="N27" i="19" s="1"/>
  <c r="N28" i="19" a="1"/>
  <c r="N28" i="19" s="1"/>
  <c r="N29" i="19" a="1"/>
  <c r="N29" i="19"/>
  <c r="N30" i="19" a="1"/>
  <c r="N30" i="19" s="1"/>
  <c r="N23" i="19" a="1"/>
  <c r="N23" i="19" s="1"/>
  <c r="E24" i="19"/>
  <c r="E25" i="19"/>
  <c r="E26" i="19"/>
  <c r="E27" i="19"/>
  <c r="E28" i="19"/>
  <c r="E29" i="19"/>
  <c r="E30" i="19"/>
  <c r="E23" i="19"/>
  <c r="E6" i="19"/>
  <c r="E7" i="19"/>
  <c r="E8" i="19"/>
  <c r="E9" i="19"/>
  <c r="E10" i="19"/>
  <c r="E11" i="19"/>
  <c r="E12" i="19"/>
  <c r="E5" i="19"/>
  <c r="J14" i="4" a="1"/>
  <c r="J14" i="4" s="1"/>
  <c r="I14" i="4" a="1"/>
  <c r="I14" i="4" s="1"/>
  <c r="H14" i="4" a="1"/>
  <c r="H14" i="4" s="1"/>
  <c r="J9" i="2"/>
  <c r="J10" i="2"/>
  <c r="J11" i="2"/>
  <c r="J12" i="2"/>
  <c r="J13" i="2"/>
  <c r="L6" i="6" l="1" a="1"/>
  <c r="L6" i="6" s="1"/>
  <c r="K6" i="6" a="1"/>
  <c r="K6" i="6" s="1"/>
  <c r="J25" i="4"/>
  <c r="I25" i="4"/>
  <c r="J24" i="4"/>
  <c r="I24" i="4"/>
  <c r="D8" i="15"/>
  <c r="E8" i="15" s="1"/>
  <c r="D7" i="15"/>
  <c r="E7" i="15" s="1"/>
  <c r="D6" i="15"/>
  <c r="E6" i="15" s="1"/>
  <c r="D8" i="6"/>
  <c r="E8" i="6" s="1"/>
  <c r="D7" i="6"/>
  <c r="E7" i="6" s="1"/>
  <c r="D6" i="6"/>
  <c r="E6" i="6" s="1"/>
  <c r="G9" i="4"/>
  <c r="G8" i="4"/>
  <c r="G7" i="4"/>
  <c r="G6" i="4"/>
  <c r="F28" i="2"/>
  <c r="E28" i="2"/>
  <c r="D28" i="2"/>
  <c r="F27" i="2"/>
  <c r="E27" i="2"/>
  <c r="D27" i="2"/>
  <c r="F26" i="2"/>
  <c r="E26" i="2"/>
  <c r="D26" i="2"/>
  <c r="F25" i="2"/>
  <c r="E25" i="2"/>
  <c r="D25" i="2"/>
  <c r="F24" i="2"/>
  <c r="E24" i="2"/>
  <c r="D24" i="2"/>
  <c r="D14" i="2"/>
  <c r="D13" i="2"/>
  <c r="D12" i="2"/>
  <c r="D11" i="2"/>
  <c r="D10"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<sst xmlns="http://schemas.openxmlformats.org/spreadsheetml/2006/main" count="592" uniqueCount="161">
  <si>
    <t>Prix
hors tva</t>
  </si>
  <si>
    <t>totaux</t>
  </si>
  <si>
    <t>prix unitaire</t>
  </si>
  <si>
    <t>Moyenne du nombre d'articles vendus par mois:</t>
  </si>
  <si>
    <t>Total général précédent:</t>
  </si>
  <si>
    <t>Total depuis le début de l'année:</t>
  </si>
  <si>
    <t>Combien de manipulations ont été nécessaires afin de placer toutes les bordures et les motifs?</t>
  </si>
  <si>
    <t>2 ou niveau par niveau</t>
  </si>
  <si>
    <t>Comment écrire sur 2 lignes dans une cellule?</t>
  </si>
  <si>
    <t>Alt + Enter</t>
  </si>
  <si>
    <t>Format à utiliser pour écrire 254 Euros?</t>
  </si>
  <si>
    <t>Format perso</t>
  </si>
  <si>
    <t>0" Euros"</t>
  </si>
  <si>
    <t>Format à utiliser pour écrire janvier lorsque nous encodons 1/1/2003?</t>
  </si>
  <si>
    <t>mmmm</t>
  </si>
  <si>
    <t>Nommez la zone qui contient les dates (B5:B7) "Mois"</t>
  </si>
  <si>
    <t>1- Sélection de la zone</t>
  </si>
  <si>
    <t>2- Ecrire le nom dans la zone nommée</t>
  </si>
  <si>
    <t>3- Enter</t>
  </si>
  <si>
    <t>A partir du tableau ci-dessous, les montants en euros doivent être convertis en dollars</t>
  </si>
  <si>
    <t>Le calcul à effectuer est le suivant : montant en Euros * Taux</t>
  </si>
  <si>
    <t>Le calcul doit être fait dans la cellule D9 et recopié dans la plage D9:D13</t>
  </si>
  <si>
    <t>NB: Les taux sont donnés à titre tout à fait indicatif</t>
  </si>
  <si>
    <t>Euros</t>
  </si>
  <si>
    <t>Dollars</t>
  </si>
  <si>
    <t>A partir du tableau ci-dessous, les montants en euros doivent être convertis dans les monnaies des autres colonnes</t>
  </si>
  <si>
    <t>Le calcul doit être fait dans la cellule D23 et recopié dans la plage D23:F27</t>
  </si>
  <si>
    <t>Yen</t>
  </si>
  <si>
    <t>Francs CFA</t>
  </si>
  <si>
    <t>Faire apparaître en rouge les nombres d'articles vendus &gt; 10.</t>
  </si>
  <si>
    <t>Faire apparaître en rouge les mois pour lesquels les nombres d'articles vendus &gt; 10.</t>
  </si>
  <si>
    <t>articles vendus</t>
  </si>
  <si>
    <t>Prix hors tva</t>
  </si>
  <si>
    <t>prix tvac</t>
  </si>
  <si>
    <t>prix avec réduction</t>
  </si>
  <si>
    <t>janvier</t>
  </si>
  <si>
    <t>février</t>
  </si>
  <si>
    <t>mars</t>
  </si>
  <si>
    <t>tva</t>
  </si>
  <si>
    <t>Article</t>
  </si>
  <si>
    <t>Catégorie</t>
  </si>
  <si>
    <t>Article1</t>
  </si>
  <si>
    <t>b</t>
  </si>
  <si>
    <t>Prix moyen :</t>
  </si>
  <si>
    <t>Article2</t>
  </si>
  <si>
    <t>Nombre d'articles :</t>
  </si>
  <si>
    <t>Article3</t>
  </si>
  <si>
    <t>a</t>
  </si>
  <si>
    <t>Nombre d'articles "a" :</t>
  </si>
  <si>
    <t>Article4</t>
  </si>
  <si>
    <t>Prix moyen des articles "a" :</t>
  </si>
  <si>
    <t>Article5</t>
  </si>
  <si>
    <t>Article6</t>
  </si>
  <si>
    <t>Nombre de produits et prix moyen par catégorie :</t>
  </si>
  <si>
    <t>Article7</t>
  </si>
  <si>
    <t>Article8</t>
  </si>
  <si>
    <t>- Avec les fonctions classiques :</t>
  </si>
  <si>
    <t>Nombre</t>
  </si>
  <si>
    <t>Prix moyen</t>
  </si>
  <si>
    <t>- Avec les TCD :</t>
  </si>
  <si>
    <t>Données</t>
  </si>
  <si>
    <t>- En utilisant les tableaux de données :</t>
  </si>
  <si>
    <t>Articles vendus</t>
  </si>
  <si>
    <t>Prix tvac</t>
  </si>
  <si>
    <t>Représentez graphiquement l'évolution du prix hors tva par mois</t>
  </si>
  <si>
    <t xml:space="preserve">NB: pour filtrer vers une autre feuille, le curseur doit être placé  </t>
  </si>
  <si>
    <t xml:space="preserve">      sur la feuille vers laquelle le résultat se trouvera.</t>
  </si>
  <si>
    <t xml:space="preserve">      (et dans une cellule sans élément au voisinage)</t>
  </si>
  <si>
    <t>Articles
vendus</t>
  </si>
  <si>
    <t>Prix
tvac 1</t>
  </si>
  <si>
    <t>Prix
tvac 2</t>
  </si>
  <si>
    <t>Question1</t>
  </si>
  <si>
    <t>Les exercices qui suivent ont été créés afin de revoir des notions essentielles (formattage de celules, formules et fonctions basiques, références de cellules)</t>
  </si>
  <si>
    <t>Question2</t>
  </si>
  <si>
    <t>Question3</t>
  </si>
  <si>
    <t xml:space="preserve">Références de cellules (utilisation de ces fameux dollars dans les formules) </t>
  </si>
  <si>
    <t>Mise en forme conditionnelle</t>
  </si>
  <si>
    <t>Question4</t>
  </si>
  <si>
    <t>prix tvac 1</t>
  </si>
  <si>
    <t>prix tvac 2</t>
  </si>
  <si>
    <t>A l'aide des fonctions, calculez le prix moyen, le nombre d'articles, le nombre d'articles "a" et le prix moyen des articles "a".
Complétez le tableau qui permet d'obtenir le nombre et le prix moyen par catégorie</t>
  </si>
  <si>
    <t>A l'aide des filtres avancés :</t>
  </si>
  <si>
    <t>Utilisation des TCD</t>
  </si>
  <si>
    <t>Utilisation des tableaux de données</t>
  </si>
  <si>
    <t>Question5</t>
  </si>
  <si>
    <t>Question6</t>
  </si>
  <si>
    <t>Un petit graphique</t>
  </si>
  <si>
    <t>Question7</t>
  </si>
  <si>
    <t>Les filtres "classiques"</t>
  </si>
  <si>
    <t>Les filtres avancés</t>
  </si>
  <si>
    <t>Les problèmes</t>
  </si>
  <si>
    <t>Retour</t>
  </si>
  <si>
    <t>Les solutions</t>
  </si>
  <si>
    <t>Question1-Solution</t>
  </si>
  <si>
    <t>Question2-Solution</t>
  </si>
  <si>
    <t>Question3-Solution</t>
  </si>
  <si>
    <t>Question4-Solution</t>
  </si>
  <si>
    <t>Question5-Solution</t>
  </si>
  <si>
    <t>Question6-Solution</t>
  </si>
  <si>
    <t>Question7-Solution</t>
  </si>
  <si>
    <t>avril</t>
  </si>
  <si>
    <t>Taux</t>
  </si>
  <si>
    <t>Révision, découverte des tableaux de données</t>
  </si>
  <si>
    <t xml:space="preserve">Façon classique </t>
  </si>
  <si>
    <t>Façon 'tableau de données'</t>
  </si>
  <si>
    <t>Façon 'tableau de données' (! classeur xlsx)</t>
  </si>
  <si>
    <t>THE fonction SI et ses variantes</t>
  </si>
  <si>
    <t>Fonctions simples et un peu moins simples</t>
  </si>
  <si>
    <t>mais introduisent aussi des notions plus avancées revues dans les autres fichiers de ce cours (fonctions avancées, tableaux croisés dynamiques, filtres avancés)</t>
  </si>
  <si>
    <t>En guise d'échauffement, un peu de tout concernant les formats de cellules</t>
  </si>
  <si>
    <t>c</t>
  </si>
  <si>
    <t>d</t>
  </si>
  <si>
    <t>Calculez les prix avec réduction : une réduction de 5 % est accordée pour les produits "a", pas de réduction pour les autres</t>
  </si>
  <si>
    <t>Calculez les prix avec réduction : une réduction de 5 % est accordée pour les produits "a", 10% pour les produits "b"</t>
  </si>
  <si>
    <t>15% pour les produits "c", pas de réduction pour les autres</t>
  </si>
  <si>
    <t>Méthode 1 : Les "SI" imbriqués</t>
  </si>
  <si>
    <t>Méthode 2 : Les "SI" successifs (appellation tout à fait arbitraire de votre formateur, mais le mot est assez significatif)</t>
  </si>
  <si>
    <t>SINON PHTVA</t>
  </si>
  <si>
    <t>SI Catégorie = "a"</t>
  </si>
  <si>
    <t xml:space="preserve">            SINON SI Catégorie = "c"</t>
  </si>
  <si>
    <t xml:space="preserve">                         ALORS PHTVA - 15% * PHTVA</t>
  </si>
  <si>
    <t xml:space="preserve">                         SINON PHTVA</t>
  </si>
  <si>
    <t>ALORS PHTVA - 5% * PHTVA</t>
  </si>
  <si>
    <t xml:space="preserve">             ALORS PHTVA - 10% * PHTVA</t>
  </si>
  <si>
    <t>SI Catégorie = "a" ALORS PHTVA - 5% * PHTVA</t>
  </si>
  <si>
    <t>SI Catégorie = "b" ALORS PHTVA - 10% * PHTVA</t>
  </si>
  <si>
    <t>SI Catégorie = "c" ALORS PHTVA - 15% * PHTVA</t>
  </si>
  <si>
    <t>=&gt; Fonction SI</t>
  </si>
  <si>
    <r>
      <t xml:space="preserve">SINON </t>
    </r>
    <r>
      <rPr>
        <sz val="11"/>
        <color rgb="FFFF0000"/>
        <rFont val="Calibri"/>
        <family val="2"/>
        <scheme val="minor"/>
      </rPr>
      <t>SI</t>
    </r>
    <r>
      <rPr>
        <sz val="11"/>
        <color theme="1"/>
        <rFont val="Calibri"/>
        <family val="2"/>
        <scheme val="minor"/>
      </rPr>
      <t xml:space="preserve"> Catégorie = "b"</t>
    </r>
  </si>
  <si>
    <t>OU(Catégorie&lt;&gt;"a";Catégorie&lt;&gt;"b";Catégorie&lt;&gt;"c")</t>
  </si>
  <si>
    <r>
      <t xml:space="preserve">SI </t>
    </r>
    <r>
      <rPr>
        <sz val="11"/>
        <color rgb="FFFF0000"/>
        <rFont val="Calibri"/>
        <family val="2"/>
        <scheme val="minor"/>
      </rPr>
      <t>Catégorie &lt;&gt; "a" OU "b" OU "c"</t>
    </r>
    <r>
      <rPr>
        <sz val="11"/>
        <rFont val="Calibri"/>
        <family val="2"/>
        <scheme val="minor"/>
      </rPr>
      <t xml:space="preserve"> ALORS PHTVA</t>
    </r>
  </si>
  <si>
    <t>=&gt; SI.CONDITIONS</t>
  </si>
  <si>
    <t>Vidéo de résolution ici</t>
  </si>
  <si>
    <t>NB1 : ce tableau de synthèse est fait à partir du tableau de données 'Articles' de 'Question4' en utilisant des fonctions "classiques" (UNIQUE, NB.SI, MOYENNE.SI)</t>
  </si>
  <si>
    <t>NB2 : l'ajout d'une catégorie ne permet pas de modifier la graphique =&gt; pour faire ça, nous aurions dû créer un graphique croisé dynamique (ayant un tableau croisé dynamque comme source)</t>
  </si>
  <si>
    <t>FOREVER FREEDOM (1 l)</t>
  </si>
  <si>
    <t>FIELDS OF GREEN, 80 comprimés</t>
  </si>
  <si>
    <t>NATURE-MIN, 180 comprimés</t>
  </si>
  <si>
    <t>ABSORBENT-C, 100 comprimés</t>
  </si>
  <si>
    <t>FOREVER KIDS, 120 comprimés</t>
  </si>
  <si>
    <t>AIL-THYM, 100 gélules</t>
  </si>
  <si>
    <t>FOREVER ACTIVE PROBIOTICS, 30 capsules</t>
  </si>
  <si>
    <t>FOREVER ECHINACEA SUPREME, 60 comprimés</t>
  </si>
  <si>
    <t>FOREVER A-BETA CARE, 100 gélules</t>
  </si>
  <si>
    <t>PROPOLIS, 60 comprimés</t>
  </si>
  <si>
    <t>GIN-CHIA, 100 comprimés</t>
  </si>
  <si>
    <t>- donnez les articles et les prix hors tva quand le prix est compris entre 30 et 50 (y compris)</t>
  </si>
  <si>
    <t>- donnez les articles pour lesquels la 1ère lettre du nom de l'article est un "f"</t>
  </si>
  <si>
    <t>- affichez les lignes pour lesquelles le prix est supérieur ou égal à 30</t>
  </si>
  <si>
    <t>- donnez les articles de la catégorie "a" et "b"</t>
  </si>
  <si>
    <t>A l'aide des filtres avancés, filtrez les données de la feuille précédente selon le critère ci-dessous :</t>
  </si>
  <si>
    <t>&gt;=30</t>
  </si>
  <si>
    <t>&lt;=50</t>
  </si>
  <si>
    <t>f</t>
  </si>
  <si>
    <t>=&gt; Solution1</t>
  </si>
  <si>
    <t>=&gt; Solution2</t>
  </si>
  <si>
    <t>=&gt; Solution3</t>
  </si>
  <si>
    <t>=&gt; Solution4</t>
  </si>
  <si>
    <t>Retour Datas</t>
  </si>
  <si>
    <t>A partir du tableau suivant, réalisez la mise en forme de façon à obtenir un tableau tel que celui de la solution</t>
  </si>
  <si>
    <t>A partir du tableau suivant, réalisez la mise en forme de façon à obtenir un tableau tel que celui-ci-dessous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</si>
</sst>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mmmm"/>
    <numFmt numFmtId="165" formatCode="0&quot; Euros&quot;"/>
    <numFmt numFmtId="166" formatCode="_-* #,##0.00\ [$€-80C]_-;\-* #,##0.00\ [$€-80C]_-;_-* &quot;-&quot;??\ [$€-80C]_-;_-@_-"/>
  </numFmts>
  <fonts count="17" x14ac:knownFonts="1">
    <font>
      <sz val="11"/>
      <color theme="1"/>
      <name val="Calibri"/>
      <family val="2"/>
      <scheme val="minor"/>
    </font>
    <font>
      <sz val="11"/>
      <color theme="1"/>
      <name val="Calibri"/>
      <family val="2"/>
      <scheme val="minor"/>
    </font>
    <font>
      <sz val="11"/>
      <color rgb="FFFF0000"/>
      <name val="Calibri"/>
      <family val="2"/>
      <scheme val="minor"/>
    </font>
    <font>
      <b/>
      <sz val="10"/>
      <name val="Arial"/>
      <family val="2"/>
    </font>
    <font>
      <i/>
      <sz val="10"/>
      <name val="Arial"/>
      <family val="2"/>
    </font>
    <font>
      <u/>
      <sz val="10"/>
      <name val="Arial"/>
      <family val="2"/>
    </font>
    <font>
      <sz val="10"/>
      <name val="Arial"/>
      <family val="2"/>
    </font>
    <font>
      <b/>
      <u/>
      <sz val="10"/>
      <name val="Arial"/>
      <family val="2"/>
    </font>
    <font>
      <u/>
      <sz val="10"/>
      <color theme="0"/>
      <name val="Arial"/>
      <family val="2"/>
    </font>
    <font>
      <u/>
      <sz val="11"/>
      <color theme="10"/>
      <name val="Calibri"/>
      <family val="2"/>
      <scheme val="minor"/>
    </font>
    <font>
      <b/>
      <sz val="13"/>
      <name val="Cambria"/>
      <family val="1"/>
    </font>
    <font>
      <b/>
      <i/>
      <u/>
      <sz val="11"/>
      <color theme="1"/>
      <name val="Calibri"/>
      <family val="2"/>
      <scheme val="minor"/>
    </font>
    <font>
      <b/>
      <i/>
      <u/>
      <sz val="13"/>
      <color theme="1"/>
      <name val="Calibri"/>
      <family val="2"/>
      <scheme val="minor"/>
    </font>
    <font>
      <b/>
      <sz val="13"/>
      <color theme="1"/>
      <name val="Calibri"/>
      <family val="2"/>
      <scheme val="minor"/>
    </font>
    <font>
      <sz val="11"/>
      <name val="Calibri"/>
      <family val="2"/>
      <scheme val="minor"/>
    </font>
    <font>
      <b/>
      <u/>
      <sz val="13"/>
      <name val="Calibri"/>
      <family val="2"/>
      <scheme val="minor"/>
    </font>
    <font>
      <u/>
      <sz val="13"/>
      <color theme="10"/>
      <name val="Cambria"/>
      <family val="1"/>
    </font>
  </fonts>
  <fills count="4">
    <fill>
      <patternFill patternType="none"/>
    </fill>
    <fill>
      <patternFill patternType="gray125"/>
    </fill>
    <fill>
      <patternFill patternType="solid">
        <fgColor indexed="22"/>
        <bgColor indexed="64"/>
      </patternFill>
    </fill>
    <fill>
      <patternFill patternType="solid">
        <fgColor theme="5" tint="0.59999389629810485"/>
        <bgColor indexed="64"/>
      </patternFill>
    </fill>
  </fills>
  <borders count="49">
    <border>
      <left/>
      <right/>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rgb="FF999999"/>
      </left>
      <right/>
      <top style="thin">
        <color rgb="FF999999"/>
      </top>
      <bottom/>
      <diagonal/>
    </border>
    <border>
      <left style="thin">
        <color indexed="65"/>
      </left>
      <right style="thin">
        <color rgb="FF999999"/>
      </right>
      <top style="thin">
        <color rgb="FF999999"/>
      </top>
      <bottom/>
      <diagonal/>
    </border>
    <border>
      <left/>
      <right style="thin">
        <color rgb="FF999999"/>
      </right>
      <top style="thin">
        <color rgb="FF999999"/>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999999"/>
      </left>
      <right/>
      <top/>
      <bottom style="thin">
        <color rgb="FF999999"/>
      </bottom>
      <diagonal/>
    </border>
    <border>
      <left/>
      <right style="thin">
        <color rgb="FF999999"/>
      </right>
      <top/>
      <bottom style="thin">
        <color rgb="FF99999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theme="8" tint="0.39997558519241921"/>
      </left>
      <right/>
      <top style="thin">
        <color theme="8" tint="0.39997558519241921"/>
      </top>
      <bottom style="thin">
        <color theme="8" tint="0.39997558519241921"/>
      </bottom>
      <diagonal/>
    </border>
    <border>
      <left/>
      <right/>
      <top style="thin">
        <color theme="8" tint="0.39997558519241921"/>
      </top>
      <bottom style="thin">
        <color theme="8" tint="0.39997558519241921"/>
      </bottom>
      <diagonal/>
    </border>
    <border>
      <left/>
      <right style="thin">
        <color theme="8" tint="0.39997558519241921"/>
      </right>
      <top style="thin">
        <color theme="8" tint="0.39997558519241921"/>
      </top>
      <bottom style="thin">
        <color theme="8" tint="0.39997558519241921"/>
      </bottom>
      <diagonal/>
    </border>
  </borders>
  <cellStyleXfs count="3">
    <xf numFmtId="0" fontId="0" fillId="0" borderId="0"/>
    <xf numFmtId="44" fontId="1" fillId="0" borderId="0" applyFont="0" applyFill="0" applyBorder="0" applyAlignment="0" applyProtection="0"/>
    <xf numFmtId="0" fontId="9" fillId="0" borderId="0" applyNumberFormat="0" applyFill="0" applyBorder="0" applyAlignment="0" applyProtection="0"/>
  </cellStyleXfs>
  <cellXfs count="120">
    <xf numFmtId="0" fontId="0" fillId="0" borderId="0" xfId="0"/>
    <xf numFmtId="0" fontId="3" fillId="0" borderId="0" xfId="0" applyFont="1"/>
    <xf numFmtId="0" fontId="3" fillId="2" borderId="1" xfId="0" applyFont="1" applyFill="1" applyBorder="1" applyAlignment="1">
      <alignment horizontal="center" vertical="center" wrapText="1"/>
    </xf>
    <xf numFmtId="0" fontId="0" fillId="0" borderId="2" xfId="0" applyBorder="1"/>
    <xf numFmtId="9" fontId="0" fillId="0" borderId="2" xfId="0" applyNumberFormat="1" applyBorder="1"/>
    <xf numFmtId="164" fontId="0" fillId="0" borderId="3" xfId="0" applyNumberFormat="1" applyBorder="1" applyAlignment="1">
      <alignment horizontal="center"/>
    </xf>
    <xf numFmtId="0" fontId="0" fillId="0" borderId="4" xfId="0" applyBorder="1"/>
    <xf numFmtId="164" fontId="0" fillId="0" borderId="4" xfId="0" applyNumberFormat="1" applyBorder="1" applyAlignment="1">
      <alignment horizontal="center"/>
    </xf>
    <xf numFmtId="164" fontId="0" fillId="0" borderId="5" xfId="0" applyNumberFormat="1" applyBorder="1" applyAlignment="1">
      <alignment horizontal="center"/>
    </xf>
    <xf numFmtId="0" fontId="0" fillId="0" borderId="5" xfId="0" applyBorder="1"/>
    <xf numFmtId="0" fontId="0" fillId="0" borderId="6" xfId="0" applyBorder="1" applyAlignment="1">
      <alignment horizontal="centerContinuous"/>
    </xf>
    <xf numFmtId="0" fontId="0" fillId="0" borderId="7" xfId="0" applyBorder="1" applyAlignment="1">
      <alignment horizontal="centerContinuous"/>
    </xf>
    <xf numFmtId="0" fontId="0" fillId="2" borderId="1" xfId="0" applyFill="1" applyBorder="1"/>
    <xf numFmtId="165" fontId="0" fillId="0" borderId="0" xfId="0" applyNumberFormat="1"/>
    <xf numFmtId="9" fontId="0" fillId="0" borderId="0" xfId="0" applyNumberFormat="1"/>
    <xf numFmtId="0" fontId="0" fillId="0" borderId="0" xfId="0" applyAlignment="1">
      <alignment horizontal="right"/>
    </xf>
    <xf numFmtId="0" fontId="3" fillId="0" borderId="8" xfId="0" applyFont="1" applyBorder="1" applyAlignment="1">
      <alignment horizontal="center"/>
    </xf>
    <xf numFmtId="0" fontId="3" fillId="0" borderId="9" xfId="0" applyFont="1" applyBorder="1" applyAlignment="1">
      <alignment horizontal="center"/>
    </xf>
    <xf numFmtId="0" fontId="0" fillId="0" borderId="10" xfId="0" applyBorder="1"/>
    <xf numFmtId="0" fontId="4" fillId="0" borderId="11" xfId="0" applyFont="1"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3" fillId="0" borderId="18" xfId="0" applyFont="1" applyBorder="1" applyAlignment="1">
      <alignment horizontal="center"/>
    </xf>
    <xf numFmtId="0" fontId="4" fillId="0" borderId="19" xfId="0" applyFont="1" applyBorder="1"/>
    <xf numFmtId="0" fontId="0" fillId="0" borderId="20" xfId="0" applyBorder="1"/>
    <xf numFmtId="0" fontId="0" fillId="0" borderId="21" xfId="0" applyBorder="1"/>
    <xf numFmtId="14" fontId="0" fillId="0" borderId="0" xfId="0" applyNumberFormat="1"/>
    <xf numFmtId="0" fontId="0" fillId="0" borderId="0" xfId="0" applyAlignment="1">
      <alignment horizontal="left"/>
    </xf>
    <xf numFmtId="0" fontId="0" fillId="0" borderId="0" xfId="0" applyAlignment="1">
      <alignment vertical="center"/>
    </xf>
    <xf numFmtId="0" fontId="5" fillId="0" borderId="0" xfId="0" applyFont="1" applyAlignment="1">
      <alignment horizontal="center"/>
    </xf>
    <xf numFmtId="14" fontId="6" fillId="0" borderId="0" xfId="0" applyNumberFormat="1" applyFont="1"/>
    <xf numFmtId="0" fontId="6" fillId="0" borderId="0" xfId="0" applyFont="1"/>
    <xf numFmtId="166" fontId="0" fillId="0" borderId="0" xfId="1" applyNumberFormat="1" applyFont="1"/>
    <xf numFmtId="0" fontId="6" fillId="0" borderId="0" xfId="0" applyFont="1" applyAlignment="1">
      <alignment horizontal="right"/>
    </xf>
    <xf numFmtId="166" fontId="0" fillId="0" borderId="0" xfId="0" applyNumberFormat="1"/>
    <xf numFmtId="0" fontId="0" fillId="0" borderId="0" xfId="0" quotePrefix="1"/>
    <xf numFmtId="0" fontId="7" fillId="0" borderId="0" xfId="0" applyFont="1" applyAlignment="1">
      <alignment horizontal="left"/>
    </xf>
    <xf numFmtId="9" fontId="6" fillId="0" borderId="0" xfId="0" applyNumberFormat="1" applyFont="1"/>
    <xf numFmtId="0" fontId="6" fillId="0" borderId="0" xfId="0" quotePrefix="1" applyFont="1"/>
    <xf numFmtId="0" fontId="0" fillId="0" borderId="22" xfId="0" applyBorder="1"/>
    <xf numFmtId="0" fontId="0" fillId="0" borderId="23" xfId="0" applyBorder="1"/>
    <xf numFmtId="0" fontId="0" fillId="0" borderId="24" xfId="0" applyBorder="1"/>
    <xf numFmtId="2" fontId="0" fillId="0" borderId="24" xfId="0" applyNumberFormat="1" applyBorder="1"/>
    <xf numFmtId="0" fontId="0" fillId="0" borderId="22" xfId="0" pivotButton="1" applyBorder="1"/>
    <xf numFmtId="0" fontId="8" fillId="0" borderId="0" xfId="0" applyFont="1" applyAlignment="1">
      <alignment horizontal="center"/>
    </xf>
    <xf numFmtId="0" fontId="0" fillId="0" borderId="0" xfId="0" applyAlignment="1">
      <alignment horizontal="center" vertical="top" wrapText="1"/>
    </xf>
    <xf numFmtId="0" fontId="0" fillId="0" borderId="0" xfId="0" applyAlignment="1">
      <alignment horizontal="center"/>
    </xf>
    <xf numFmtId="0" fontId="10" fillId="0" borderId="0" xfId="0" applyFont="1"/>
    <xf numFmtId="0" fontId="9" fillId="0" borderId="0" xfId="2"/>
    <xf numFmtId="0" fontId="9" fillId="0" borderId="0" xfId="2" applyAlignment="1">
      <alignment vertical="top"/>
    </xf>
    <xf numFmtId="0" fontId="11" fillId="0" borderId="0" xfId="0" applyFont="1"/>
    <xf numFmtId="0" fontId="0" fillId="0" borderId="25" xfId="0" applyBorder="1"/>
    <xf numFmtId="0" fontId="0" fillId="0" borderId="26" xfId="0" applyBorder="1"/>
    <xf numFmtId="0" fontId="0" fillId="0" borderId="28" xfId="0" applyBorder="1"/>
    <xf numFmtId="0" fontId="0" fillId="0" borderId="29" xfId="0" applyBorder="1"/>
    <xf numFmtId="0" fontId="3" fillId="0" borderId="27" xfId="0" applyFont="1" applyBorder="1" applyAlignment="1">
      <alignment horizontal="center"/>
    </xf>
    <xf numFmtId="0" fontId="3" fillId="0" borderId="30" xfId="0" applyFont="1" applyBorder="1" applyAlignment="1">
      <alignment horizontal="center"/>
    </xf>
    <xf numFmtId="0" fontId="3" fillId="0" borderId="31" xfId="0" applyFont="1" applyBorder="1" applyAlignment="1">
      <alignment horizontal="center"/>
    </xf>
    <xf numFmtId="0" fontId="4" fillId="0" borderId="31" xfId="0" applyFont="1" applyBorder="1"/>
    <xf numFmtId="0" fontId="0" fillId="0" borderId="32" xfId="0" applyBorder="1"/>
    <xf numFmtId="2" fontId="0" fillId="0" borderId="33" xfId="0" applyNumberFormat="1" applyBorder="1"/>
    <xf numFmtId="0" fontId="2" fillId="0" borderId="0" xfId="0" applyFont="1"/>
    <xf numFmtId="0" fontId="12" fillId="0" borderId="0" xfId="0" applyFont="1"/>
    <xf numFmtId="0" fontId="10" fillId="3" borderId="34" xfId="0" applyFont="1" applyFill="1" applyBorder="1"/>
    <xf numFmtId="0" fontId="0" fillId="3" borderId="35" xfId="0" applyFill="1" applyBorder="1"/>
    <xf numFmtId="0" fontId="0" fillId="3" borderId="36" xfId="0" applyFill="1" applyBorder="1"/>
    <xf numFmtId="0" fontId="10" fillId="3" borderId="37" xfId="0" applyFont="1" applyFill="1" applyBorder="1"/>
    <xf numFmtId="0" fontId="0" fillId="3" borderId="38" xfId="0" applyFill="1" applyBorder="1"/>
    <xf numFmtId="0" fontId="0" fillId="3" borderId="39" xfId="0" applyFill="1" applyBorder="1"/>
    <xf numFmtId="0" fontId="10" fillId="3" borderId="40" xfId="0" applyFont="1" applyFill="1" applyBorder="1"/>
    <xf numFmtId="0" fontId="0" fillId="3" borderId="41" xfId="0" applyFill="1" applyBorder="1"/>
    <xf numFmtId="0" fontId="0" fillId="3" borderId="42" xfId="0" applyFill="1" applyBorder="1"/>
    <xf numFmtId="0" fontId="10" fillId="3" borderId="43" xfId="0" applyFont="1" applyFill="1" applyBorder="1"/>
    <xf numFmtId="0" fontId="0" fillId="3" borderId="0" xfId="0" applyFill="1" applyBorder="1"/>
    <xf numFmtId="0" fontId="0" fillId="3" borderId="44" xfId="0" applyFill="1" applyBorder="1"/>
    <xf numFmtId="0" fontId="10" fillId="3" borderId="34" xfId="0" applyFont="1" applyFill="1" applyBorder="1" applyAlignment="1">
      <alignment horizontal="left" vertical="center" wrapText="1"/>
    </xf>
    <xf numFmtId="0" fontId="10" fillId="3" borderId="35" xfId="0" applyFont="1" applyFill="1" applyBorder="1" applyAlignment="1">
      <alignment horizontal="left" vertical="center" wrapText="1"/>
    </xf>
    <xf numFmtId="0" fontId="10" fillId="3" borderId="36" xfId="0" applyFont="1" applyFill="1" applyBorder="1" applyAlignment="1">
      <alignment horizontal="left" vertical="center" wrapText="1"/>
    </xf>
    <xf numFmtId="0" fontId="0" fillId="3" borderId="35" xfId="0" applyFill="1" applyBorder="1" applyAlignment="1">
      <alignment horizontal="left"/>
    </xf>
    <xf numFmtId="0" fontId="6" fillId="0" borderId="45" xfId="0" applyFont="1" applyBorder="1" applyAlignment="1">
      <alignment horizontal="center" vertical="top" wrapText="1"/>
    </xf>
    <xf numFmtId="0" fontId="0" fillId="0" borderId="45" xfId="0" applyBorder="1" applyAlignment="1">
      <alignment horizontal="center" vertical="top" wrapText="1"/>
    </xf>
    <xf numFmtId="14" fontId="6" fillId="0" borderId="3" xfId="0" applyNumberFormat="1" applyFont="1" applyBorder="1"/>
    <xf numFmtId="14" fontId="6" fillId="0" borderId="4" xfId="0" applyNumberFormat="1" applyFont="1" applyBorder="1"/>
    <xf numFmtId="14" fontId="6" fillId="0" borderId="5" xfId="0" applyNumberFormat="1" applyFont="1" applyBorder="1"/>
    <xf numFmtId="0" fontId="6" fillId="0" borderId="3" xfId="0" applyFont="1" applyBorder="1"/>
    <xf numFmtId="0" fontId="6" fillId="0" borderId="4" xfId="0" applyFont="1" applyBorder="1"/>
    <xf numFmtId="9" fontId="6" fillId="0" borderId="4" xfId="0" applyNumberFormat="1" applyFont="1" applyBorder="1"/>
    <xf numFmtId="0" fontId="6" fillId="0" borderId="5" xfId="0" applyFont="1" applyBorder="1"/>
    <xf numFmtId="166" fontId="0" fillId="0" borderId="3" xfId="1" applyNumberFormat="1" applyFont="1" applyBorder="1"/>
    <xf numFmtId="166" fontId="0" fillId="0" borderId="4" xfId="1" applyNumberFormat="1" applyFont="1" applyBorder="1"/>
    <xf numFmtId="166" fontId="0" fillId="0" borderId="5" xfId="1" applyNumberFormat="1" applyFont="1" applyBorder="1"/>
    <xf numFmtId="0" fontId="0" fillId="0" borderId="3" xfId="0" applyBorder="1"/>
    <xf numFmtId="166" fontId="0" fillId="0" borderId="4" xfId="0" applyNumberFormat="1" applyBorder="1"/>
    <xf numFmtId="0" fontId="13" fillId="3" borderId="38" xfId="0" applyFont="1" applyFill="1" applyBorder="1" applyAlignment="1">
      <alignment horizontal="left"/>
    </xf>
    <xf numFmtId="0" fontId="13" fillId="3" borderId="38" xfId="0" applyFont="1" applyFill="1" applyBorder="1"/>
    <xf numFmtId="0" fontId="13" fillId="3" borderId="39" xfId="0" applyFont="1" applyFill="1" applyBorder="1"/>
    <xf numFmtId="0" fontId="13" fillId="3" borderId="40" xfId="0" applyFont="1" applyFill="1" applyBorder="1"/>
    <xf numFmtId="0" fontId="13" fillId="3" borderId="41" xfId="0" applyFont="1" applyFill="1" applyBorder="1"/>
    <xf numFmtId="0" fontId="13" fillId="3" borderId="42" xfId="0" applyFont="1" applyFill="1" applyBorder="1"/>
    <xf numFmtId="44" fontId="0" fillId="0" borderId="3" xfId="1" applyFont="1" applyBorder="1"/>
    <xf numFmtId="44" fontId="0" fillId="0" borderId="4" xfId="1" applyFont="1" applyBorder="1"/>
    <xf numFmtId="44" fontId="0" fillId="0" borderId="5" xfId="1" applyFont="1" applyBorder="1"/>
    <xf numFmtId="0" fontId="10" fillId="3" borderId="43" xfId="0" quotePrefix="1" applyFont="1" applyFill="1" applyBorder="1"/>
    <xf numFmtId="0" fontId="10" fillId="3" borderId="40" xfId="0" quotePrefix="1" applyFont="1" applyFill="1" applyBorder="1"/>
    <xf numFmtId="0" fontId="15" fillId="0" borderId="0" xfId="0" applyFont="1" applyAlignment="1">
      <alignment horizontal="center"/>
    </xf>
    <xf numFmtId="0" fontId="15" fillId="0" borderId="48" xfId="0" applyFont="1" applyFill="1" applyBorder="1" applyAlignment="1">
      <alignment horizontal="center"/>
    </xf>
    <xf numFmtId="0" fontId="0" fillId="0" borderId="0" xfId="0" applyFill="1"/>
    <xf numFmtId="0" fontId="15" fillId="0" borderId="46" xfId="0" applyFont="1" applyFill="1" applyBorder="1" applyAlignment="1">
      <alignment horizontal="center"/>
    </xf>
    <xf numFmtId="0" fontId="14" fillId="3" borderId="38" xfId="0" applyFont="1" applyFill="1" applyBorder="1"/>
    <xf numFmtId="0" fontId="14" fillId="3" borderId="39" xfId="0" applyFont="1" applyFill="1" applyBorder="1"/>
    <xf numFmtId="0" fontId="14" fillId="3" borderId="41" xfId="0" applyFont="1" applyFill="1" applyBorder="1"/>
    <xf numFmtId="0" fontId="14" fillId="3" borderId="42" xfId="0" applyFont="1" applyFill="1" applyBorder="1"/>
    <xf numFmtId="0" fontId="15" fillId="0" borderId="47" xfId="0" applyFont="1" applyFill="1" applyBorder="1" applyAlignment="1">
      <alignment horizontal="center"/>
    </xf>
    <xf numFmtId="0" fontId="16" fillId="3" borderId="0" xfId="2" quotePrefix="1" applyFont="1" applyFill="1" applyBorder="1"/>
    <xf numFmtId="0" fontId="16" fillId="3" borderId="41" xfId="2" quotePrefix="1" applyFont="1" applyFill="1" applyBorder="1"/>
    <xf numFmtId="0" fontId="16" fillId="3" borderId="38" xfId="2" applyFont="1" applyFill="1" applyBorder="1"/>
  </cellXfs>
  <cellStyles count="3">
    <cellStyle name="Lien hypertexte" xfId="2" builtinId="8"/>
    <cellStyle name="Monétaire" xfId="1" builtinId="4"/>
    <cellStyle name="Normal" xfId="0" builtinId="0"/>
  </cellStyles>
  <dxfs count="18">
    <dxf>
      <font>
        <color rgb="FFFF0000"/>
      </font>
    </dxf>
    <dxf>
      <font>
        <color rgb="FFFF0000"/>
      </font>
    </dxf>
    <dxf>
      <font>
        <b/>
        <i val="0"/>
        <strike val="0"/>
        <condense val="0"/>
        <extend val="0"/>
        <outline val="0"/>
        <shadow val="0"/>
        <u/>
        <vertAlign val="baseline"/>
        <sz val="13"/>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6" formatCode="_-* #,##0.00\ [$€-80C]_-;\-* #,##0.00\ [$€-80C]_-;_-* &quot;-&quot;??\ [$€-80C]_-;_-@_-"/>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numFmt numFmtId="0" formatCode="General"/>
      <alignment horizontal="right" vertical="bottom" textRotation="0" wrapText="0" indent="0" justifyLastLine="0" shrinkToFit="0" readingOrder="0"/>
    </dxf>
    <dxf>
      <numFmt numFmtId="166" formatCode="_-* #,##0.00\ [$€-80C]_-;\-* #,##0.00\ [$€-80C]_-;_-* &quot;-&quot;??\ [$€-80C]_-;_-@_-"/>
    </dxf>
    <dxf>
      <numFmt numFmtId="0" formatCode="General"/>
    </dxf>
    <dxf>
      <font>
        <b val="0"/>
        <i val="0"/>
        <strike val="0"/>
        <condense val="0"/>
        <extend val="0"/>
        <outline val="0"/>
        <shadow val="0"/>
        <u/>
        <vertAlign val="baseline"/>
        <sz val="10"/>
        <color theme="0"/>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6" formatCode="_-* #,##0.00\ [$€-80C]_-;\-* #,##0.00\ [$€-80C]_-;_-* &quot;-&quot;??\ [$€-80C]_-;_-@_-"/>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numFmt numFmtId="167" formatCode="dd/mm/yy"/>
    </dxf>
    <dxf>
      <font>
        <b val="0"/>
        <i val="0"/>
        <strike val="0"/>
        <condense val="0"/>
        <extend val="0"/>
        <outline val="0"/>
        <shadow val="0"/>
        <u/>
        <vertAlign val="baseline"/>
        <sz val="10"/>
        <color auto="1"/>
        <name val="Arial"/>
        <family val="2"/>
        <scheme val="none"/>
      </font>
      <alignment horizontal="center" vertical="bottom" textRotation="0" wrapText="0" indent="0" justifyLastLine="0" shrinkToFit="0" readingOrder="0"/>
    </dxf>
    <dxf>
      <numFmt numFmtId="0" formatCode="General"/>
      <border diagonalUp="0" diagonalDown="0">
        <left style="thin">
          <color indexed="64"/>
        </left>
        <right/>
        <top/>
        <bottom/>
        <vertical/>
        <horizontal/>
      </border>
    </dxf>
    <dxf>
      <border diagonalUp="0" diagonalDown="0">
        <left/>
        <right style="thin">
          <color indexed="64"/>
        </right>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0"/>
        <color auto="1"/>
        <name val="Arial"/>
        <family val="2"/>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fr-BE"/>
              <a:t>Evolution prix htva</a:t>
            </a:r>
          </a:p>
        </c:rich>
      </c:tx>
      <c:overlay val="0"/>
    </c:title>
    <c:autoTitleDeleted val="0"/>
    <c:plotArea>
      <c:layout/>
      <c:lineChart>
        <c:grouping val="standard"/>
        <c:varyColors val="0"/>
        <c:ser>
          <c:idx val="0"/>
          <c:order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'Question6-Solution'!$B$6:$B$8</c:f>
              <c:strCache>
                <c:ptCount val="3"/>
                <c:pt idx="0">
                  <c:v>janvier</c:v>
                </c:pt>
                <c:pt idx="1">
                  <c:v>février</c:v>
                </c:pt>
                <c:pt idx="2">
                  <c:v>mars</c:v>
                </c:pt>
              </c:strCache>
            </c:strRef>
          </c:cat>
          <c:val>
            <c:numRef>
              <c:f>'Question6-Solution'!$D$6:$D$8</c:f>
              <c:numCache>
                <c:formatCode>General</c:formatCode>
                <c:ptCount val="3"/>
                <c:pt idx="0">
                  <c:v>1270</c:v>
                </c:pt>
                <c:pt idx="1">
                  <c:v>6604</c:v>
                </c:pt>
                <c:pt idx="2">
                  <c:v>3302</c:v>
                </c:pt>
              </c:numCache>
            </c:numRef>
          </c:val>
          <c:smooth val="0"/>
          <c:extLst>
            <c:ext xmlns:c16="http://schemas.microsoft.com/office/drawing/2014/chart" uri="{C3380CC4-5D6E-409C-BE32-E72D297353CC}">
              <c16:uniqueId val="{00000000-919E-4D86-BF5B-66F00D681AD2}"/>
            </c:ext>
          </c:extLst>
        </c:ser>
        <c:dLbls>
          <c:showLegendKey val="0"/>
          <c:showVal val="0"/>
          <c:showCatName val="0"/>
          <c:showSerName val="0"/>
          <c:showPercent val="0"/>
          <c:showBubbleSize val="0"/>
        </c:dLbls>
        <c:marker val="1"/>
        <c:smooth val="0"/>
        <c:axId val="333736111"/>
        <c:axId val="1"/>
      </c:lineChart>
      <c:catAx>
        <c:axId val="333736111"/>
        <c:scaling>
          <c:orientation val="minMax"/>
        </c:scaling>
        <c:delete val="0"/>
        <c:axPos val="b"/>
        <c:title>
          <c:tx>
            <c:rich>
              <a:bodyPr/>
              <a:lstStyle/>
              <a:p>
                <a:pPr>
                  <a:defRPr sz="1000" b="1" i="0" u="none" strike="noStrike" baseline="0">
                    <a:solidFill>
                      <a:srgbClr val="000000"/>
                    </a:solidFill>
                    <a:latin typeface="Calibri"/>
                    <a:ea typeface="Calibri"/>
                    <a:cs typeface="Calibri"/>
                  </a:defRPr>
                </a:pPr>
                <a:r>
                  <a:rPr lang="fr-BE"/>
                  <a:t>Mois</a:t>
                </a:r>
              </a:p>
            </c:rich>
          </c:tx>
          <c:overlay val="0"/>
        </c:title>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fr-FR"/>
          </a:p>
        </c:txPr>
        <c:crossAx val="1"/>
        <c:crosses val="autoZero"/>
        <c:auto val="1"/>
        <c:lblAlgn val="ctr"/>
        <c:lblOffset val="100"/>
        <c:noMultiLvlLbl val="0"/>
      </c:catAx>
      <c:valAx>
        <c:axId val="1"/>
        <c:scaling>
          <c:orientation val="minMax"/>
          <c:min val="1000"/>
        </c:scaling>
        <c:delete val="0"/>
        <c:axPos val="l"/>
        <c:numFmt formatCode="#,##0.00\ \€"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fr-FR"/>
          </a:p>
        </c:txPr>
        <c:crossAx val="333736111"/>
        <c:crosses val="autoZero"/>
        <c:crossBetween val="between"/>
      </c:valAx>
      <c:spPr>
        <a:solidFill>
          <a:schemeClr val="bg1">
            <a:lumMod val="75000"/>
          </a:schemeClr>
        </a:solidFill>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1800" b="1" i="0" u="none" strike="noStrike" kern="1200" spc="0" baseline="0">
                <a:solidFill>
                  <a:srgbClr val="000000"/>
                </a:solidFill>
                <a:latin typeface="Calibri"/>
                <a:ea typeface="Calibri"/>
                <a:cs typeface="Calibri"/>
              </a:defRPr>
            </a:pPr>
            <a:r>
              <a:rPr lang="fr-FR" sz="1800" b="1" i="0" u="none" strike="noStrike" kern="1200" baseline="0">
                <a:solidFill>
                  <a:srgbClr val="000000"/>
                </a:solidFill>
                <a:latin typeface="Calibri"/>
                <a:ea typeface="Calibri"/>
                <a:cs typeface="Calibri"/>
              </a:rPr>
              <a:t>Pourcentage du nombre par catégorie</a:t>
            </a:r>
          </a:p>
        </c:rich>
      </c:tx>
      <c:overlay val="0"/>
      <c:spPr>
        <a:noFill/>
        <a:ln>
          <a:noFill/>
        </a:ln>
        <a:effectLst/>
      </c:spPr>
      <c:txPr>
        <a:bodyPr rot="0" spcFirstLastPara="1" vertOverflow="ellipsis" vert="horz" wrap="square" anchor="ctr" anchorCtr="1"/>
        <a:lstStyle/>
        <a:p>
          <a:pPr algn="ctr" rtl="0">
            <a:defRPr lang="fr-FR" sz="1800" b="1" i="0" u="none" strike="noStrike" kern="1200" spc="0" baseline="0">
              <a:solidFill>
                <a:srgbClr val="000000"/>
              </a:solidFill>
              <a:latin typeface="Calibri"/>
              <a:ea typeface="Calibri"/>
              <a:cs typeface="Calibri"/>
            </a:defRPr>
          </a:pPr>
          <a:endParaRPr lang="fr-F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'Question6-Solution'!$K$5</c:f>
              <c:strCache>
                <c:ptCount val="1"/>
                <c:pt idx="0">
                  <c:v>Nombre</c:v>
                </c:pt>
              </c:strCache>
            </c:strRef>
          </c:tx>
          <c:explosion val="20"/>
          <c:dPt>
            <c:idx val="0"/>
            <c:bubble3D val="0"/>
            <c:spPr>
              <a:solidFill>
                <a:schemeClr val="accent1"/>
              </a:solidFill>
              <a:ln w="25400">
                <a:solidFill>
                  <a:schemeClr val="lt1"/>
                </a:solidFill>
              </a:ln>
              <a:effectLst/>
              <a:sp3d contourW="25400">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'Question6-Solution'!$J$6:$J$7</c:f>
              <c:strCache>
                <c:ptCount val="2"/>
                <c:pt idx="0">
                  <c:v>a</c:v>
                </c:pt>
                <c:pt idx="1">
                  <c:v>b</c:v>
                </c:pt>
              </c:strCache>
            </c:strRef>
          </c:cat>
          <c:val>
            <c:numRef>
              <c:f>'Question6-Solution'!$K$6:$K$7</c:f>
              <c:numCache>
                <c:formatCode>General</c:formatCode>
                <c:ptCount val="2"/>
                <c:pt idx="0">
                  <c:v>5</c:v>
                </c:pt>
                <c:pt idx="1">
                  <c:v>3</c:v>
                </c:pt>
              </c:numCache>
            </c:numRef>
          </c:val>
          <c:extLst>
            <c:ext xmlns:c16="http://schemas.microsoft.com/office/drawing/2014/chart" uri="{C3380CC4-5D6E-409C-BE32-E72D297353CC}">
              <c16:uniqueId val="{00000000-F3E9-42B6-9972-D2F5FFB83E02}"/>
            </c:ext>
          </c:extLst>
        </c:ser>
        <c:dLbls>
          <c:dLblPos val="outEnd"/>
          <c:showLegendKey val="0"/>
          <c:showVal val="0"/>
          <c:showCatName val="0"/>
          <c:showSerName val="0"/>
          <c:showPercent val="1"/>
          <c:showBubbleSize val="0"/>
          <c:showLeaderLines val="1"/>
        </c:dLbls>
      </c:pie3DChart>
      <c:spPr>
        <a:noFill/>
        <a:ln>
          <a:noFill/>
        </a:ln>
        <a:effectLst/>
      </c:spPr>
    </c:plotArea>
    <c:legend>
      <c:legendPos val="r"/>
      <c:overlay val="0"/>
      <c:spPr>
        <a:noFill/>
        <a:ln w="19050">
          <a:solidFill>
            <a:schemeClr val="tx2"/>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17</xdr:row>
      <xdr:rowOff>0</xdr:rowOff>
    </xdr:from>
    <xdr:to>
      <xdr:col>9</xdr:col>
      <xdr:colOff>657225</xdr:colOff>
      <xdr:row>32</xdr:row>
      <xdr:rowOff>0</xdr:rowOff>
    </xdr:to>
    <xdr:pic>
      <xdr:nvPicPr>
        <xdr:cNvPr id="2" name="Image 1">
          <a:extLst>
            <a:ext uri="{FF2B5EF4-FFF2-40B4-BE49-F238E27FC236}">
              <a16:creationId xmlns:a16="http://schemas.microsoft.com/office/drawing/2014/main" id="{CBDD3B4F-270D-47D0-807B-AFE7A918E4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752725"/>
          <a:ext cx="6753225" cy="2857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438150</xdr:colOff>
      <xdr:row>7</xdr:row>
      <xdr:rowOff>150495</xdr:rowOff>
    </xdr:from>
    <xdr:to>
      <xdr:col>2</xdr:col>
      <xdr:colOff>15016</xdr:colOff>
      <xdr:row>17</xdr:row>
      <xdr:rowOff>30504</xdr:rowOff>
    </xdr:to>
    <xdr:cxnSp macro="">
      <xdr:nvCxnSpPr>
        <xdr:cNvPr id="3" name="Connecteur droit avec flèche 2">
          <a:extLst>
            <a:ext uri="{FF2B5EF4-FFF2-40B4-BE49-F238E27FC236}">
              <a16:creationId xmlns:a16="http://schemas.microsoft.com/office/drawing/2014/main" id="{B37B312B-FFFE-4D8C-A9B3-99BE2DAF5C12}"/>
            </a:ext>
          </a:extLst>
        </xdr:cNvPr>
        <xdr:cNvCxnSpPr/>
      </xdr:nvCxnSpPr>
      <xdr:spPr>
        <a:xfrm rot="16200000" flipH="1">
          <a:off x="619953" y="1864167"/>
          <a:ext cx="1499259" cy="33886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537210</xdr:colOff>
      <xdr:row>13</xdr:row>
      <xdr:rowOff>114300</xdr:rowOff>
    </xdr:from>
    <xdr:to>
      <xdr:col>7</xdr:col>
      <xdr:colOff>219057</xdr:colOff>
      <xdr:row>17</xdr:row>
      <xdr:rowOff>81973</xdr:rowOff>
    </xdr:to>
    <xdr:sp macro="" textlink="">
      <xdr:nvSpPr>
        <xdr:cNvPr id="4" name="Légende encadrée 2 4">
          <a:extLst>
            <a:ext uri="{FF2B5EF4-FFF2-40B4-BE49-F238E27FC236}">
              <a16:creationId xmlns:a16="http://schemas.microsoft.com/office/drawing/2014/main" id="{57385C7F-AA32-49AA-BA48-8ACEC6978699}"/>
            </a:ext>
          </a:extLst>
        </xdr:cNvPr>
        <xdr:cNvSpPr/>
      </xdr:nvSpPr>
      <xdr:spPr>
        <a:xfrm>
          <a:off x="3585210" y="2219325"/>
          <a:ext cx="1967847" cy="615373"/>
        </a:xfrm>
        <a:prstGeom prst="borderCallout2">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fr-BE" sz="1100"/>
            <a:t>Via Mise en forme conditionnelle .. gérer les règles ..</a:t>
          </a:r>
          <a:r>
            <a:rPr lang="fr-BE" sz="1100" baseline="0"/>
            <a:t> nouvelle règle</a:t>
          </a:r>
          <a:endParaRPr lang="fr-BE"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1257301</xdr:colOff>
      <xdr:row>3</xdr:row>
      <xdr:rowOff>15241</xdr:rowOff>
    </xdr:from>
    <xdr:to>
      <xdr:col>14</xdr:col>
      <xdr:colOff>113672</xdr:colOff>
      <xdr:row>14</xdr:row>
      <xdr:rowOff>119732</xdr:rowOff>
    </xdr:to>
    <xdr:pic>
      <xdr:nvPicPr>
        <xdr:cNvPr id="2" name="Image 1">
          <a:extLst>
            <a:ext uri="{FF2B5EF4-FFF2-40B4-BE49-F238E27FC236}">
              <a16:creationId xmlns:a16="http://schemas.microsoft.com/office/drawing/2014/main" id="{6732DA3E-7818-4CD7-9F7E-55D36A6A5F3B}"/>
            </a:ext>
          </a:extLst>
        </xdr:cNvPr>
        <xdr:cNvPicPr>
          <a:picLocks noChangeAspect="1"/>
        </xdr:cNvPicPr>
      </xdr:nvPicPr>
      <xdr:blipFill>
        <a:blip xmlns:r="http://schemas.openxmlformats.org/officeDocument/2006/relationships" r:embed="rId1"/>
        <a:stretch>
          <a:fillRect/>
        </a:stretch>
      </xdr:blipFill>
      <xdr:spPr>
        <a:xfrm>
          <a:off x="7155181" y="601981"/>
          <a:ext cx="5028571" cy="22685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38100</xdr:colOff>
      <xdr:row>13</xdr:row>
      <xdr:rowOff>133350</xdr:rowOff>
    </xdr:from>
    <xdr:to>
      <xdr:col>6</xdr:col>
      <xdr:colOff>619125</xdr:colOff>
      <xdr:row>29</xdr:row>
      <xdr:rowOff>87270</xdr:rowOff>
    </xdr:to>
    <xdr:graphicFrame macro="">
      <xdr:nvGraphicFramePr>
        <xdr:cNvPr id="2" name="Graphique 1">
          <a:extLst>
            <a:ext uri="{FF2B5EF4-FFF2-40B4-BE49-F238E27FC236}">
              <a16:creationId xmlns:a16="http://schemas.microsoft.com/office/drawing/2014/main" id="{1CC1CE73-1313-4769-AF98-2C5894E881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30480</xdr:colOff>
      <xdr:row>13</xdr:row>
      <xdr:rowOff>133350</xdr:rowOff>
    </xdr:from>
    <xdr:to>
      <xdr:col>13</xdr:col>
      <xdr:colOff>640080</xdr:colOff>
      <xdr:row>29</xdr:row>
      <xdr:rowOff>87270</xdr:rowOff>
    </xdr:to>
    <xdr:graphicFrame macro="">
      <xdr:nvGraphicFramePr>
        <xdr:cNvPr id="3" name="Graphique 2">
          <a:extLst>
            <a:ext uri="{FF2B5EF4-FFF2-40B4-BE49-F238E27FC236}">
              <a16:creationId xmlns:a16="http://schemas.microsoft.com/office/drawing/2014/main" id="{7EA224C5-6CD4-6EC2-FCCC-3448C3DA96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0</xdr:colOff>
      <xdr:row>10</xdr:row>
      <xdr:rowOff>45720</xdr:rowOff>
    </xdr:from>
    <xdr:to>
      <xdr:col>4</xdr:col>
      <xdr:colOff>2388472</xdr:colOff>
      <xdr:row>26</xdr:row>
      <xdr:rowOff>33926</xdr:rowOff>
    </xdr:to>
    <xdr:pic>
      <xdr:nvPicPr>
        <xdr:cNvPr id="2" name="Image 1">
          <a:extLst>
            <a:ext uri="{FF2B5EF4-FFF2-40B4-BE49-F238E27FC236}">
              <a16:creationId xmlns:a16="http://schemas.microsoft.com/office/drawing/2014/main" id="{246CC1FB-D00D-5222-3349-EB3B683F4492}"/>
            </a:ext>
          </a:extLst>
        </xdr:cNvPr>
        <xdr:cNvPicPr>
          <a:picLocks noChangeAspect="1"/>
        </xdr:cNvPicPr>
      </xdr:nvPicPr>
      <xdr:blipFill>
        <a:blip xmlns:r="http://schemas.openxmlformats.org/officeDocument/2006/relationships" r:embed="rId1"/>
        <a:stretch>
          <a:fillRect/>
        </a:stretch>
      </xdr:blipFill>
      <xdr:spPr>
        <a:xfrm>
          <a:off x="3025140" y="1981200"/>
          <a:ext cx="3180952" cy="2914286"/>
        </a:xfrm>
        <a:prstGeom prst="rect">
          <a:avLst/>
        </a:prstGeom>
      </xdr:spPr>
    </xdr:pic>
    <xdr:clientData/>
  </xdr:twoCellAnchor>
  <xdr:twoCellAnchor>
    <xdr:from>
      <xdr:col>1</xdr:col>
      <xdr:colOff>914400</xdr:colOff>
      <xdr:row>6</xdr:row>
      <xdr:rowOff>76200</xdr:rowOff>
    </xdr:from>
    <xdr:to>
      <xdr:col>3</xdr:col>
      <xdr:colOff>76200</xdr:colOff>
      <xdr:row>19</xdr:row>
      <xdr:rowOff>7620</xdr:rowOff>
    </xdr:to>
    <xdr:cxnSp macro="">
      <xdr:nvCxnSpPr>
        <xdr:cNvPr id="5" name="Connecteur droit avec flèche 4">
          <a:extLst>
            <a:ext uri="{FF2B5EF4-FFF2-40B4-BE49-F238E27FC236}">
              <a16:creationId xmlns:a16="http://schemas.microsoft.com/office/drawing/2014/main" id="{EFC232BB-CFA6-28D7-1F3E-FE0F1501839B}"/>
            </a:ext>
          </a:extLst>
        </xdr:cNvPr>
        <xdr:cNvCxnSpPr/>
      </xdr:nvCxnSpPr>
      <xdr:spPr>
        <a:xfrm flipH="1" flipV="1">
          <a:off x="1706880" y="1280160"/>
          <a:ext cx="1394460" cy="230886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2019300</xdr:colOff>
      <xdr:row>5</xdr:row>
      <xdr:rowOff>22860</xdr:rowOff>
    </xdr:from>
    <xdr:to>
      <xdr:col>4</xdr:col>
      <xdr:colOff>2644140</xdr:colOff>
      <xdr:row>20</xdr:row>
      <xdr:rowOff>121920</xdr:rowOff>
    </xdr:to>
    <xdr:cxnSp macro="">
      <xdr:nvCxnSpPr>
        <xdr:cNvPr id="6" name="Connecteur droit avec flèche 5">
          <a:extLst>
            <a:ext uri="{FF2B5EF4-FFF2-40B4-BE49-F238E27FC236}">
              <a16:creationId xmlns:a16="http://schemas.microsoft.com/office/drawing/2014/main" id="{C013ECE2-5DAF-4C95-8692-60908536D141}"/>
            </a:ext>
          </a:extLst>
        </xdr:cNvPr>
        <xdr:cNvCxnSpPr>
          <a:endCxn id="9" idx="4"/>
        </xdr:cNvCxnSpPr>
      </xdr:nvCxnSpPr>
      <xdr:spPr>
        <a:xfrm flipV="1">
          <a:off x="5836920" y="1043940"/>
          <a:ext cx="624840" cy="284226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708660</xdr:colOff>
      <xdr:row>3</xdr:row>
      <xdr:rowOff>91440</xdr:rowOff>
    </xdr:from>
    <xdr:to>
      <xdr:col>2</xdr:col>
      <xdr:colOff>160020</xdr:colOff>
      <xdr:row>6</xdr:row>
      <xdr:rowOff>91440</xdr:rowOff>
    </xdr:to>
    <xdr:sp macro="" textlink="">
      <xdr:nvSpPr>
        <xdr:cNvPr id="8" name="Ellipse 7">
          <a:extLst>
            <a:ext uri="{FF2B5EF4-FFF2-40B4-BE49-F238E27FC236}">
              <a16:creationId xmlns:a16="http://schemas.microsoft.com/office/drawing/2014/main" id="{39BD3B14-4939-0A13-2EA4-A83BEF632666}"/>
            </a:ext>
          </a:extLst>
        </xdr:cNvPr>
        <xdr:cNvSpPr/>
      </xdr:nvSpPr>
      <xdr:spPr>
        <a:xfrm>
          <a:off x="708660" y="708660"/>
          <a:ext cx="1485900" cy="586740"/>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xdr:col>
      <xdr:colOff>701040</xdr:colOff>
      <xdr:row>3</xdr:row>
      <xdr:rowOff>167640</xdr:rowOff>
    </xdr:from>
    <xdr:to>
      <xdr:col>7</xdr:col>
      <xdr:colOff>228600</xdr:colOff>
      <xdr:row>5</xdr:row>
      <xdr:rowOff>22860</xdr:rowOff>
    </xdr:to>
    <xdr:sp macro="" textlink="">
      <xdr:nvSpPr>
        <xdr:cNvPr id="9" name="Ellipse 8">
          <a:extLst>
            <a:ext uri="{FF2B5EF4-FFF2-40B4-BE49-F238E27FC236}">
              <a16:creationId xmlns:a16="http://schemas.microsoft.com/office/drawing/2014/main" id="{ED7FC40D-C012-449E-9DB0-CA04AE0F13C1}"/>
            </a:ext>
          </a:extLst>
        </xdr:cNvPr>
        <xdr:cNvSpPr/>
      </xdr:nvSpPr>
      <xdr:spPr>
        <a:xfrm>
          <a:off x="3726180" y="784860"/>
          <a:ext cx="5471160" cy="259080"/>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dows User" refreshedDate="45091.561664814813" createdVersion="1" refreshedVersion="8" recordCount="8" upgradeOnRefresh="1" xr:uid="{68B7A9D8-E4E8-48BA-B25B-773233E1D244}">
  <cacheSource type="worksheet">
    <worksheetSource ref="B5:D13" sheet="Question4-Solution"/>
  </cacheSource>
  <cacheFields count="3">
    <cacheField name="Article" numFmtId="14">
      <sharedItems/>
    </cacheField>
    <cacheField name="Catégorie" numFmtId="0">
      <sharedItems count="2">
        <s v="b"/>
        <s v="a"/>
      </sharedItems>
    </cacheField>
    <cacheField name="Prix hors tva" numFmtId="166">
      <sharedItems containsSemiMixedTypes="0" containsString="0" containsNumber="1" containsInteger="1" minValue="10" maxValue="8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s v="Article1"/>
    <x v="0"/>
    <n v="10"/>
  </r>
  <r>
    <s v="Article2"/>
    <x v="0"/>
    <n v="20"/>
  </r>
  <r>
    <s v="Article3"/>
    <x v="1"/>
    <n v="30"/>
  </r>
  <r>
    <s v="Article4"/>
    <x v="1"/>
    <n v="40"/>
  </r>
  <r>
    <s v="Article5"/>
    <x v="1"/>
    <n v="50"/>
  </r>
  <r>
    <s v="Article6"/>
    <x v="1"/>
    <n v="60"/>
  </r>
  <r>
    <s v="Article7"/>
    <x v="0"/>
    <n v="70"/>
  </r>
  <r>
    <s v="Article8"/>
    <x v="1"/>
    <n v="8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280AECF-1210-4007-A2A9-942955640B25}" name="Tableau croisé dynamique4" cacheId="0" applyNumberFormats="0" applyBorderFormats="0" applyFontFormats="0" applyPatternFormats="0" applyAlignmentFormats="0" applyWidthHeightFormats="1" dataCaption="Données" updatedVersion="8" showMemberPropertyTips="0" useAutoFormatting="1" rowGrandTotals="0" colGrandTotals="0" itemPrintTitles="1" createdVersion="1" indent="0" compact="0" compactData="0" gridDropZones="1">
  <location ref="H17:J20" firstHeaderRow="1" firstDataRow="2" firstDataCol="1"/>
  <pivotFields count="3">
    <pivotField dataField="1" compact="0" outline="0" showAll="0" includeNewItemsInFilter="1"/>
    <pivotField axis="axisRow" compact="0" outline="0" showAll="0" includeNewItemsInFilter="1">
      <items count="3">
        <item x="1"/>
        <item x="0"/>
        <item t="default"/>
      </items>
    </pivotField>
    <pivotField dataField="1" compact="0" numFmtId="166" outline="0" showAll="0" includeNewItemsInFilter="1"/>
  </pivotFields>
  <rowFields count="1">
    <field x="1"/>
  </rowFields>
  <rowItems count="2">
    <i>
      <x/>
    </i>
    <i>
      <x v="1"/>
    </i>
  </rowItems>
  <colFields count="1">
    <field x="-2"/>
  </colFields>
  <colItems count="2">
    <i>
      <x/>
    </i>
    <i i="1">
      <x v="1"/>
    </i>
  </colItems>
  <dataFields count="2">
    <dataField name="Nombre" fld="0" subtotal="count" baseField="0" baseItem="0"/>
    <dataField name="Prix moyen" fld="2" subtotal="average" baseField="1" baseItem="0" numFmtId="2"/>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ECA8706-F7B1-4CF0-982B-694830642C3D}" name="Tableau4" displayName="Tableau4" ref="I8:J13" totalsRowShown="0" headerRowDxfId="17" headerRowBorderDxfId="16" tableBorderDxfId="15">
  <autoFilter ref="I8:J13" xr:uid="{8ECA8706-F7B1-4CF0-982B-694830642C3D}"/>
  <tableColumns count="2">
    <tableColumn id="1" xr3:uid="{DE452F80-59DF-4036-9BC4-6F4AF1271261}" name="Euros" dataDxfId="14"/>
    <tableColumn id="2" xr3:uid="{87F228CA-D6A0-43F5-84FE-C16B2793A145}" name="Dollars" dataDxfId="13">
      <calculatedColumnFormula>Tableau4[[#This Row],[Euros]]*$L$9</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84E5FE9-E923-4CF5-9ABA-200F82BF634F}" name="Articles" displayName="Articles" ref="B23:D31" totalsRowShown="0" headerRowDxfId="12">
  <autoFilter ref="B23:D31" xr:uid="{F84E5FE9-E923-4CF5-9ABA-200F82BF634F}"/>
  <tableColumns count="3">
    <tableColumn id="1" xr3:uid="{1B66325F-5E23-4276-B35D-EC1C12A79BAB}" name="Article" dataDxfId="11"/>
    <tableColumn id="2" xr3:uid="{6FFAAB4D-B73B-477A-AD3F-52CC760256CB}" name="Catégorie" dataDxfId="10"/>
    <tableColumn id="3" xr3:uid="{33A08808-8540-4B47-93EC-5CB811E16453}" name="Prix hors tva" dataDxfId="9" dataCellStyle="Monétaire"/>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E597046-CEF9-47DD-BA0E-C73F85DA29BD}" name="Synthèse" displayName="Synthèse" ref="H23:J25" totalsRowShown="0" headerRowDxfId="8">
  <autoFilter ref="H23:J25" xr:uid="{BE597046-CEF9-47DD-BA0E-C73F85DA29BD}"/>
  <tableColumns count="3">
    <tableColumn id="1" xr3:uid="{BC9E5808-1D3D-4D1A-A92D-52EE926222D9}" name="Catégorie" dataDxfId="5">
      <calculatedColumnFormula array="1">_xlfn.UNIQUE(Articles[[#This Row],[Catégorie]])</calculatedColumnFormula>
    </tableColumn>
    <tableColumn id="2" xr3:uid="{61F6662C-1257-463A-A303-9B86BDF5CB44}" name="Nombre" dataDxfId="7">
      <calculatedColumnFormula>COUNTIF(Articles[Catégorie],Synthèse[[#This Row],[Catégorie]])</calculatedColumnFormula>
    </tableColumn>
    <tableColumn id="3" xr3:uid="{A163130B-AC06-41FF-8431-CA21B8E884DF}" name="Prix moyen" dataDxfId="6">
      <calculatedColumnFormula>AVERAGEIF(Articles[Catégorie],Synthèse[[#This Row],[Catégorie]],Articles[Prix hors tva])</calculatedColumnFormula>
    </tableColumn>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FA93EAF-EF3C-496F-BF76-2BACD05D038D}" name="Data_Filtres" displayName="Data_Filtres" ref="B8:D19" totalsRowShown="0" headerRowDxfId="2">
  <autoFilter ref="B8:D19" xr:uid="{0FA93EAF-EF3C-496F-BF76-2BACD05D038D}"/>
  <tableColumns count="3">
    <tableColumn id="1" xr3:uid="{5B95C60C-6391-45C7-BC06-EC3A875E76A0}" name="Article"/>
    <tableColumn id="2" xr3:uid="{53ACDFC4-67E1-45BC-B9BC-5D62D1004CEC}" name="Catégorie" dataDxfId="4"/>
    <tableColumn id="3" xr3:uid="{14EFBBD1-CF1B-49AD-A44F-22E43E7E9C34}" name="Prix hors tva" dataDxfId="3" dataCellStyle="Monétaire"/>
  </tableColumns>
  <tableStyleInfo name="TableStyleMedium6"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1drv.ms/v/c/e5c19e8ea449bfdd/EYiFfF5z2WJJoGMxRmYdC18Bn0ZWVNydvJN8WBTbtXbMCA?e=H05sKT" TargetMode="External"/><Relationship Id="rId1" Type="http://schemas.openxmlformats.org/officeDocument/2006/relationships/hyperlink" Target="https://1drv.ms/v/c/e5c19e8ea449bfdd/EaAG3voPfChKm4O8gFfgul0BBPnZnO_Mv4GbzZRHl0o39Q?e=zLgtpX"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9.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EF272-0F90-4CA8-BF46-FF8E18F5A7B7}">
  <dimension ref="A1:P23"/>
  <sheetViews>
    <sheetView tabSelected="1" workbookViewId="0">
      <selection activeCell="M8" sqref="M8"/>
    </sheetView>
  </sheetViews>
  <sheetFormatPr baseColWidth="10" defaultRowHeight="14.4" x14ac:dyDescent="0.3"/>
  <cols>
    <col min="10" max="10" width="19.77734375" customWidth="1"/>
  </cols>
  <sheetData>
    <row r="1" spans="1:16" ht="16.8" x14ac:dyDescent="0.3">
      <c r="A1" s="70" t="s">
        <v>72</v>
      </c>
      <c r="B1" s="71"/>
      <c r="C1" s="71"/>
      <c r="D1" s="71"/>
      <c r="E1" s="71"/>
      <c r="F1" s="71"/>
      <c r="G1" s="71"/>
      <c r="H1" s="71"/>
      <c r="I1" s="71"/>
      <c r="J1" s="71"/>
      <c r="K1" s="71"/>
      <c r="L1" s="71"/>
      <c r="M1" s="71"/>
      <c r="N1" s="71"/>
      <c r="O1" s="71"/>
      <c r="P1" s="72"/>
    </row>
    <row r="2" spans="1:16" ht="17.399999999999999" thickBot="1" x14ac:dyDescent="0.35">
      <c r="A2" s="73" t="s">
        <v>108</v>
      </c>
      <c r="B2" s="74"/>
      <c r="C2" s="74"/>
      <c r="D2" s="74"/>
      <c r="E2" s="74"/>
      <c r="F2" s="74"/>
      <c r="G2" s="74"/>
      <c r="H2" s="74"/>
      <c r="I2" s="74"/>
      <c r="J2" s="74"/>
      <c r="K2" s="74"/>
      <c r="L2" s="74"/>
      <c r="M2" s="74"/>
      <c r="N2" s="74"/>
      <c r="O2" s="74"/>
      <c r="P2" s="75"/>
    </row>
    <row r="5" spans="1:16" ht="17.399999999999999" x14ac:dyDescent="0.35">
      <c r="B5" s="66" t="s">
        <v>90</v>
      </c>
      <c r="J5" s="66" t="s">
        <v>92</v>
      </c>
    </row>
    <row r="7" spans="1:16" x14ac:dyDescent="0.3">
      <c r="B7" s="52" t="s">
        <v>71</v>
      </c>
      <c r="C7" t="s">
        <v>109</v>
      </c>
      <c r="J7" s="52" t="s">
        <v>93</v>
      </c>
    </row>
    <row r="9" spans="1:16" x14ac:dyDescent="0.3">
      <c r="B9" s="52" t="s">
        <v>73</v>
      </c>
      <c r="C9" t="s">
        <v>75</v>
      </c>
      <c r="J9" s="52" t="s">
        <v>94</v>
      </c>
    </row>
    <row r="10" spans="1:16" x14ac:dyDescent="0.3">
      <c r="B10" s="52"/>
      <c r="C10" t="s">
        <v>102</v>
      </c>
      <c r="J10" s="52"/>
    </row>
    <row r="12" spans="1:16" x14ac:dyDescent="0.3">
      <c r="B12" s="52" t="s">
        <v>74</v>
      </c>
      <c r="C12" t="s">
        <v>76</v>
      </c>
      <c r="J12" s="52" t="s">
        <v>95</v>
      </c>
    </row>
    <row r="14" spans="1:16" x14ac:dyDescent="0.3">
      <c r="B14" s="52" t="s">
        <v>77</v>
      </c>
      <c r="C14" t="s">
        <v>107</v>
      </c>
      <c r="J14" s="52" t="s">
        <v>96</v>
      </c>
    </row>
    <row r="15" spans="1:16" x14ac:dyDescent="0.3">
      <c r="C15" t="s">
        <v>82</v>
      </c>
    </row>
    <row r="16" spans="1:16" x14ac:dyDescent="0.3">
      <c r="C16" t="s">
        <v>83</v>
      </c>
    </row>
    <row r="18" spans="2:10" x14ac:dyDescent="0.3">
      <c r="B18" s="52" t="s">
        <v>84</v>
      </c>
      <c r="C18" t="s">
        <v>106</v>
      </c>
      <c r="J18" s="52" t="s">
        <v>97</v>
      </c>
    </row>
    <row r="20" spans="2:10" x14ac:dyDescent="0.3">
      <c r="B20" s="52" t="s">
        <v>85</v>
      </c>
      <c r="C20" t="s">
        <v>86</v>
      </c>
      <c r="J20" s="52" t="s">
        <v>98</v>
      </c>
    </row>
    <row r="22" spans="2:10" x14ac:dyDescent="0.3">
      <c r="B22" s="52" t="s">
        <v>87</v>
      </c>
      <c r="C22" t="s">
        <v>88</v>
      </c>
      <c r="J22" s="52" t="s">
        <v>99</v>
      </c>
    </row>
    <row r="23" spans="2:10" x14ac:dyDescent="0.3">
      <c r="C23" t="s">
        <v>89</v>
      </c>
    </row>
  </sheetData>
  <hyperlinks>
    <hyperlink ref="B7" location="Question1!A1" display="Question1" xr:uid="{1E1B007D-E61D-4514-B65C-BC8EAF4E4B6C}"/>
    <hyperlink ref="B9" location="Question2!A1" display="Question2" xr:uid="{BAA75B37-4B7A-480A-AA1E-72852918B2DB}"/>
    <hyperlink ref="B12" location="Question3!A1" display="Question3" xr:uid="{1A215ECC-5C0D-401D-BCA9-33D505AF8399}"/>
    <hyperlink ref="B14" location="Question4!A1" display="Question4" xr:uid="{97F4003E-D08F-405F-BAFC-1335306EA8BE}"/>
    <hyperlink ref="B18" location="Question5!A1" display="Question5" xr:uid="{71F6ED77-07EE-4382-9C4B-E58BC159215C}"/>
    <hyperlink ref="B20" location="Question6!A1" display="Question6" xr:uid="{DCFA6A86-BDE1-42A7-8261-4409F76E60E9}"/>
    <hyperlink ref="B22" location="Question7!A1" display="Question7" xr:uid="{6C8934F9-D1FB-42A3-B239-B8ED35EB7F26}"/>
    <hyperlink ref="J7" location="'Question1-Solution'!A1" display="Question1-Solution" xr:uid="{311015CA-F75A-41E4-B527-102C3BB2B9C3}"/>
    <hyperlink ref="J9" location="'Question2-Solution'!A1" display="Question2-Solution" xr:uid="{B5432297-8D1E-492C-8D0B-22807BD724E7}"/>
    <hyperlink ref="J12" location="'Question3-Solution'!A1" display="Question3-Solution" xr:uid="{6A1D24D0-20CA-41D8-8260-FBF398D92606}"/>
    <hyperlink ref="J14" location="'Question4-Solution'!A1" display="Question4-Solution" xr:uid="{C3FB2FFC-6DD5-45E6-B052-582B48A5B3E2}"/>
    <hyperlink ref="J18" location="'Question5-Solution'!A1" display="Question5-Solution" xr:uid="{8597518A-648F-4A39-AAA9-7C9D6804A54A}"/>
    <hyperlink ref="J20" location="'Question6-Solution'!A1" display="Question6-Solution" xr:uid="{30FF7821-DB0F-498F-ADF4-B90507898CD4}"/>
    <hyperlink ref="J22" location="'Question7-Solution'!A1" display="Question7-Solution" xr:uid="{BCA5C578-234F-47EF-BB7A-09D246C43D9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858FD-41D9-4062-ABFE-075CB31D67C9}">
  <dimension ref="A1:P30"/>
  <sheetViews>
    <sheetView workbookViewId="0">
      <selection activeCell="G23" sqref="G23"/>
    </sheetView>
  </sheetViews>
  <sheetFormatPr baseColWidth="10" defaultRowHeight="14.4" x14ac:dyDescent="0.3"/>
  <cols>
    <col min="6" max="6" width="7.5546875" customWidth="1"/>
    <col min="7" max="8" width="20.6640625" customWidth="1"/>
    <col min="263" max="263" width="16.5546875" bestFit="1" customWidth="1"/>
    <col min="264" max="264" width="20.6640625" customWidth="1"/>
    <col min="519" max="519" width="16.5546875" bestFit="1" customWidth="1"/>
    <col min="520" max="520" width="20.6640625" customWidth="1"/>
    <col min="775" max="775" width="16.5546875" bestFit="1" customWidth="1"/>
    <col min="776" max="776" width="20.6640625" customWidth="1"/>
    <col min="1031" max="1031" width="16.5546875" bestFit="1" customWidth="1"/>
    <col min="1032" max="1032" width="20.6640625" customWidth="1"/>
    <col min="1287" max="1287" width="16.5546875" bestFit="1" customWidth="1"/>
    <col min="1288" max="1288" width="20.6640625" customWidth="1"/>
    <col min="1543" max="1543" width="16.5546875" bestFit="1" customWidth="1"/>
    <col min="1544" max="1544" width="20.6640625" customWidth="1"/>
    <col min="1799" max="1799" width="16.5546875" bestFit="1" customWidth="1"/>
    <col min="1800" max="1800" width="20.6640625" customWidth="1"/>
    <col min="2055" max="2055" width="16.5546875" bestFit="1" customWidth="1"/>
    <col min="2056" max="2056" width="20.6640625" customWidth="1"/>
    <col min="2311" max="2311" width="16.5546875" bestFit="1" customWidth="1"/>
    <col min="2312" max="2312" width="20.6640625" customWidth="1"/>
    <col min="2567" max="2567" width="16.5546875" bestFit="1" customWidth="1"/>
    <col min="2568" max="2568" width="20.6640625" customWidth="1"/>
    <col min="2823" max="2823" width="16.5546875" bestFit="1" customWidth="1"/>
    <col min="2824" max="2824" width="20.6640625" customWidth="1"/>
    <col min="3079" max="3079" width="16.5546875" bestFit="1" customWidth="1"/>
    <col min="3080" max="3080" width="20.6640625" customWidth="1"/>
    <col min="3335" max="3335" width="16.5546875" bestFit="1" customWidth="1"/>
    <col min="3336" max="3336" width="20.6640625" customWidth="1"/>
    <col min="3591" max="3591" width="16.5546875" bestFit="1" customWidth="1"/>
    <col min="3592" max="3592" width="20.6640625" customWidth="1"/>
    <col min="3847" max="3847" width="16.5546875" bestFit="1" customWidth="1"/>
    <col min="3848" max="3848" width="20.6640625" customWidth="1"/>
    <col min="4103" max="4103" width="16.5546875" bestFit="1" customWidth="1"/>
    <col min="4104" max="4104" width="20.6640625" customWidth="1"/>
    <col min="4359" max="4359" width="16.5546875" bestFit="1" customWidth="1"/>
    <col min="4360" max="4360" width="20.6640625" customWidth="1"/>
    <col min="4615" max="4615" width="16.5546875" bestFit="1" customWidth="1"/>
    <col min="4616" max="4616" width="20.6640625" customWidth="1"/>
    <col min="4871" max="4871" width="16.5546875" bestFit="1" customWidth="1"/>
    <col min="4872" max="4872" width="20.6640625" customWidth="1"/>
    <col min="5127" max="5127" width="16.5546875" bestFit="1" customWidth="1"/>
    <col min="5128" max="5128" width="20.6640625" customWidth="1"/>
    <col min="5383" max="5383" width="16.5546875" bestFit="1" customWidth="1"/>
    <col min="5384" max="5384" width="20.6640625" customWidth="1"/>
    <col min="5639" max="5639" width="16.5546875" bestFit="1" customWidth="1"/>
    <col min="5640" max="5640" width="20.6640625" customWidth="1"/>
    <col min="5895" max="5895" width="16.5546875" bestFit="1" customWidth="1"/>
    <col min="5896" max="5896" width="20.6640625" customWidth="1"/>
    <col min="6151" max="6151" width="16.5546875" bestFit="1" customWidth="1"/>
    <col min="6152" max="6152" width="20.6640625" customWidth="1"/>
    <col min="6407" max="6407" width="16.5546875" bestFit="1" customWidth="1"/>
    <col min="6408" max="6408" width="20.6640625" customWidth="1"/>
    <col min="6663" max="6663" width="16.5546875" bestFit="1" customWidth="1"/>
    <col min="6664" max="6664" width="20.6640625" customWidth="1"/>
    <col min="6919" max="6919" width="16.5546875" bestFit="1" customWidth="1"/>
    <col min="6920" max="6920" width="20.6640625" customWidth="1"/>
    <col min="7175" max="7175" width="16.5546875" bestFit="1" customWidth="1"/>
    <col min="7176" max="7176" width="20.6640625" customWidth="1"/>
    <col min="7431" max="7431" width="16.5546875" bestFit="1" customWidth="1"/>
    <col min="7432" max="7432" width="20.6640625" customWidth="1"/>
    <col min="7687" max="7687" width="16.5546875" bestFit="1" customWidth="1"/>
    <col min="7688" max="7688" width="20.6640625" customWidth="1"/>
    <col min="7943" max="7943" width="16.5546875" bestFit="1" customWidth="1"/>
    <col min="7944" max="7944" width="20.6640625" customWidth="1"/>
    <col min="8199" max="8199" width="16.5546875" bestFit="1" customWidth="1"/>
    <col min="8200" max="8200" width="20.6640625" customWidth="1"/>
    <col min="8455" max="8455" width="16.5546875" bestFit="1" customWidth="1"/>
    <col min="8456" max="8456" width="20.6640625" customWidth="1"/>
    <col min="8711" max="8711" width="16.5546875" bestFit="1" customWidth="1"/>
    <col min="8712" max="8712" width="20.6640625" customWidth="1"/>
    <col min="8967" max="8967" width="16.5546875" bestFit="1" customWidth="1"/>
    <col min="8968" max="8968" width="20.6640625" customWidth="1"/>
    <col min="9223" max="9223" width="16.5546875" bestFit="1" customWidth="1"/>
    <col min="9224" max="9224" width="20.6640625" customWidth="1"/>
    <col min="9479" max="9479" width="16.5546875" bestFit="1" customWidth="1"/>
    <col min="9480" max="9480" width="20.6640625" customWidth="1"/>
    <col min="9735" max="9735" width="16.5546875" bestFit="1" customWidth="1"/>
    <col min="9736" max="9736" width="20.6640625" customWidth="1"/>
    <col min="9991" max="9991" width="16.5546875" bestFit="1" customWidth="1"/>
    <col min="9992" max="9992" width="20.6640625" customWidth="1"/>
    <col min="10247" max="10247" width="16.5546875" bestFit="1" customWidth="1"/>
    <col min="10248" max="10248" width="20.6640625" customWidth="1"/>
    <col min="10503" max="10503" width="16.5546875" bestFit="1" customWidth="1"/>
    <col min="10504" max="10504" width="20.6640625" customWidth="1"/>
    <col min="10759" max="10759" width="16.5546875" bestFit="1" customWidth="1"/>
    <col min="10760" max="10760" width="20.6640625" customWidth="1"/>
    <col min="11015" max="11015" width="16.5546875" bestFit="1" customWidth="1"/>
    <col min="11016" max="11016" width="20.6640625" customWidth="1"/>
    <col min="11271" max="11271" width="16.5546875" bestFit="1" customWidth="1"/>
    <col min="11272" max="11272" width="20.6640625" customWidth="1"/>
    <col min="11527" max="11527" width="16.5546875" bestFit="1" customWidth="1"/>
    <col min="11528" max="11528" width="20.6640625" customWidth="1"/>
    <col min="11783" max="11783" width="16.5546875" bestFit="1" customWidth="1"/>
    <col min="11784" max="11784" width="20.6640625" customWidth="1"/>
    <col min="12039" max="12039" width="16.5546875" bestFit="1" customWidth="1"/>
    <col min="12040" max="12040" width="20.6640625" customWidth="1"/>
    <col min="12295" max="12295" width="16.5546875" bestFit="1" customWidth="1"/>
    <col min="12296" max="12296" width="20.6640625" customWidth="1"/>
    <col min="12551" max="12551" width="16.5546875" bestFit="1" customWidth="1"/>
    <col min="12552" max="12552" width="20.6640625" customWidth="1"/>
    <col min="12807" max="12807" width="16.5546875" bestFit="1" customWidth="1"/>
    <col min="12808" max="12808" width="20.6640625" customWidth="1"/>
    <col min="13063" max="13063" width="16.5546875" bestFit="1" customWidth="1"/>
    <col min="13064" max="13064" width="20.6640625" customWidth="1"/>
    <col min="13319" max="13319" width="16.5546875" bestFit="1" customWidth="1"/>
    <col min="13320" max="13320" width="20.6640625" customWidth="1"/>
    <col min="13575" max="13575" width="16.5546875" bestFit="1" customWidth="1"/>
    <col min="13576" max="13576" width="20.6640625" customWidth="1"/>
    <col min="13831" max="13831" width="16.5546875" bestFit="1" customWidth="1"/>
    <col min="13832" max="13832" width="20.6640625" customWidth="1"/>
    <col min="14087" max="14087" width="16.5546875" bestFit="1" customWidth="1"/>
    <col min="14088" max="14088" width="20.6640625" customWidth="1"/>
    <col min="14343" max="14343" width="16.5546875" bestFit="1" customWidth="1"/>
    <col min="14344" max="14344" width="20.6640625" customWidth="1"/>
    <col min="14599" max="14599" width="16.5546875" bestFit="1" customWidth="1"/>
    <col min="14600" max="14600" width="20.6640625" customWidth="1"/>
    <col min="14855" max="14855" width="16.5546875" bestFit="1" customWidth="1"/>
    <col min="14856" max="14856" width="20.6640625" customWidth="1"/>
    <col min="15111" max="15111" width="16.5546875" bestFit="1" customWidth="1"/>
    <col min="15112" max="15112" width="20.6640625" customWidth="1"/>
    <col min="15367" max="15367" width="16.5546875" bestFit="1" customWidth="1"/>
    <col min="15368" max="15368" width="20.6640625" customWidth="1"/>
    <col min="15623" max="15623" width="16.5546875" bestFit="1" customWidth="1"/>
    <col min="15624" max="15624" width="20.6640625" customWidth="1"/>
    <col min="15879" max="15879" width="16.5546875" bestFit="1" customWidth="1"/>
    <col min="15880" max="15880" width="20.6640625" customWidth="1"/>
    <col min="16135" max="16135" width="16.5546875" bestFit="1" customWidth="1"/>
    <col min="16136" max="16136" width="20.6640625" customWidth="1"/>
  </cols>
  <sheetData>
    <row r="1" spans="1:16" ht="17.399999999999999" thickBot="1" x14ac:dyDescent="0.35">
      <c r="A1" s="67" t="s">
        <v>112</v>
      </c>
      <c r="B1" s="82"/>
      <c r="C1" s="82"/>
      <c r="D1" s="82"/>
      <c r="E1" s="82"/>
      <c r="F1" s="82"/>
      <c r="G1" s="82"/>
      <c r="H1" s="82"/>
      <c r="I1" s="68"/>
      <c r="J1" s="68"/>
      <c r="K1" s="68"/>
      <c r="L1" s="69"/>
      <c r="P1" s="52" t="s">
        <v>91</v>
      </c>
    </row>
    <row r="4" spans="1:16" ht="26.4" x14ac:dyDescent="0.3">
      <c r="B4" s="83" t="s">
        <v>39</v>
      </c>
      <c r="C4" s="83" t="s">
        <v>40</v>
      </c>
      <c r="D4" s="84" t="s">
        <v>32</v>
      </c>
      <c r="E4" s="83" t="s">
        <v>34</v>
      </c>
    </row>
    <row r="5" spans="1:16" x14ac:dyDescent="0.3">
      <c r="B5" s="85" t="s">
        <v>41</v>
      </c>
      <c r="C5" s="88" t="s">
        <v>42</v>
      </c>
      <c r="D5" s="92">
        <v>10</v>
      </c>
      <c r="E5" s="95"/>
    </row>
    <row r="6" spans="1:16" x14ac:dyDescent="0.3">
      <c r="B6" s="86" t="s">
        <v>44</v>
      </c>
      <c r="C6" s="89" t="s">
        <v>42</v>
      </c>
      <c r="D6" s="93">
        <v>20</v>
      </c>
      <c r="E6" s="96"/>
    </row>
    <row r="7" spans="1:16" x14ac:dyDescent="0.3">
      <c r="B7" s="86" t="s">
        <v>46</v>
      </c>
      <c r="C7" s="89" t="s">
        <v>47</v>
      </c>
      <c r="D7" s="93">
        <v>30</v>
      </c>
      <c r="E7" s="96"/>
    </row>
    <row r="8" spans="1:16" x14ac:dyDescent="0.3">
      <c r="B8" s="86" t="s">
        <v>49</v>
      </c>
      <c r="C8" s="89" t="s">
        <v>110</v>
      </c>
      <c r="D8" s="93">
        <v>40</v>
      </c>
      <c r="E8" s="96"/>
    </row>
    <row r="9" spans="1:16" x14ac:dyDescent="0.3">
      <c r="B9" s="86" t="s">
        <v>51</v>
      </c>
      <c r="C9" s="89" t="s">
        <v>110</v>
      </c>
      <c r="D9" s="93">
        <v>50</v>
      </c>
      <c r="E9" s="6"/>
    </row>
    <row r="10" spans="1:16" x14ac:dyDescent="0.3">
      <c r="B10" s="86" t="s">
        <v>52</v>
      </c>
      <c r="C10" s="89" t="s">
        <v>47</v>
      </c>
      <c r="D10" s="93">
        <v>60</v>
      </c>
      <c r="E10" s="6"/>
    </row>
    <row r="11" spans="1:16" x14ac:dyDescent="0.3">
      <c r="B11" s="86" t="s">
        <v>54</v>
      </c>
      <c r="C11" s="90" t="s">
        <v>42</v>
      </c>
      <c r="D11" s="93">
        <v>70</v>
      </c>
      <c r="E11" s="6"/>
    </row>
    <row r="12" spans="1:16" x14ac:dyDescent="0.3">
      <c r="B12" s="87" t="s">
        <v>55</v>
      </c>
      <c r="C12" s="91" t="s">
        <v>47</v>
      </c>
      <c r="D12" s="94">
        <v>80</v>
      </c>
      <c r="E12" s="9"/>
    </row>
    <row r="13" spans="1:16" x14ac:dyDescent="0.3">
      <c r="C13" s="14"/>
    </row>
    <row r="14" spans="1:16" x14ac:dyDescent="0.3">
      <c r="C14" s="14"/>
    </row>
    <row r="16" spans="1:16" ht="15" thickBot="1" x14ac:dyDescent="0.35"/>
    <row r="17" spans="1:14" ht="17.399999999999999" x14ac:dyDescent="0.35">
      <c r="A17" s="70" t="s">
        <v>113</v>
      </c>
      <c r="B17" s="97"/>
      <c r="C17" s="97"/>
      <c r="D17" s="97"/>
      <c r="E17" s="97"/>
      <c r="F17" s="97"/>
      <c r="G17" s="97"/>
      <c r="H17" s="97"/>
      <c r="I17" s="98"/>
      <c r="J17" s="98"/>
      <c r="K17" s="98"/>
      <c r="L17" s="99"/>
    </row>
    <row r="18" spans="1:14" ht="18" thickBot="1" x14ac:dyDescent="0.4">
      <c r="A18" s="100" t="s">
        <v>114</v>
      </c>
      <c r="B18" s="101"/>
      <c r="C18" s="101"/>
      <c r="D18" s="101"/>
      <c r="E18" s="101"/>
      <c r="F18" s="101"/>
      <c r="G18" s="101"/>
      <c r="H18" s="101"/>
      <c r="I18" s="101"/>
      <c r="J18" s="101"/>
      <c r="K18" s="101"/>
      <c r="L18" s="102"/>
    </row>
    <row r="20" spans="1:14" x14ac:dyDescent="0.3">
      <c r="B20" t="s">
        <v>115</v>
      </c>
      <c r="K20" t="s">
        <v>116</v>
      </c>
    </row>
    <row r="22" spans="1:14" ht="26.4" x14ac:dyDescent="0.3">
      <c r="B22" s="83" t="s">
        <v>39</v>
      </c>
      <c r="C22" s="83" t="s">
        <v>40</v>
      </c>
      <c r="D22" s="84" t="s">
        <v>32</v>
      </c>
      <c r="E22" s="83" t="s">
        <v>34</v>
      </c>
      <c r="F22" s="35"/>
      <c r="K22" s="83" t="s">
        <v>39</v>
      </c>
      <c r="L22" s="83" t="s">
        <v>40</v>
      </c>
      <c r="M22" s="84" t="s">
        <v>32</v>
      </c>
      <c r="N22" s="83" t="s">
        <v>34</v>
      </c>
    </row>
    <row r="23" spans="1:14" x14ac:dyDescent="0.3">
      <c r="B23" s="85" t="s">
        <v>41</v>
      </c>
      <c r="C23" s="88" t="s">
        <v>42</v>
      </c>
      <c r="D23" s="92">
        <v>10</v>
      </c>
      <c r="E23" s="95"/>
      <c r="K23" s="85" t="s">
        <v>41</v>
      </c>
      <c r="L23" s="88" t="s">
        <v>42</v>
      </c>
      <c r="M23" s="92">
        <v>10</v>
      </c>
      <c r="N23" s="95"/>
    </row>
    <row r="24" spans="1:14" x14ac:dyDescent="0.3">
      <c r="B24" s="86" t="s">
        <v>44</v>
      </c>
      <c r="C24" s="89" t="s">
        <v>42</v>
      </c>
      <c r="D24" s="93">
        <v>20</v>
      </c>
      <c r="E24" s="96"/>
      <c r="K24" s="86" t="s">
        <v>44</v>
      </c>
      <c r="L24" s="89" t="s">
        <v>42</v>
      </c>
      <c r="M24" s="93">
        <v>20</v>
      </c>
      <c r="N24" s="96"/>
    </row>
    <row r="25" spans="1:14" x14ac:dyDescent="0.3">
      <c r="B25" s="86" t="s">
        <v>46</v>
      </c>
      <c r="C25" s="89" t="s">
        <v>47</v>
      </c>
      <c r="D25" s="93">
        <v>30</v>
      </c>
      <c r="E25" s="96"/>
      <c r="K25" s="86" t="s">
        <v>46</v>
      </c>
      <c r="L25" s="89" t="s">
        <v>47</v>
      </c>
      <c r="M25" s="93">
        <v>30</v>
      </c>
      <c r="N25" s="96"/>
    </row>
    <row r="26" spans="1:14" x14ac:dyDescent="0.3">
      <c r="B26" s="86" t="s">
        <v>49</v>
      </c>
      <c r="C26" s="89" t="s">
        <v>110</v>
      </c>
      <c r="D26" s="93">
        <v>40</v>
      </c>
      <c r="E26" s="96"/>
      <c r="K26" s="86" t="s">
        <v>49</v>
      </c>
      <c r="L26" s="89" t="s">
        <v>110</v>
      </c>
      <c r="M26" s="93">
        <v>40</v>
      </c>
      <c r="N26" s="96"/>
    </row>
    <row r="27" spans="1:14" x14ac:dyDescent="0.3">
      <c r="B27" s="86" t="s">
        <v>51</v>
      </c>
      <c r="C27" s="89" t="s">
        <v>110</v>
      </c>
      <c r="D27" s="93">
        <v>50</v>
      </c>
      <c r="E27" s="6"/>
      <c r="K27" s="86" t="s">
        <v>51</v>
      </c>
      <c r="L27" s="89" t="s">
        <v>110</v>
      </c>
      <c r="M27" s="93">
        <v>50</v>
      </c>
      <c r="N27" s="6"/>
    </row>
    <row r="28" spans="1:14" x14ac:dyDescent="0.3">
      <c r="B28" s="86" t="s">
        <v>52</v>
      </c>
      <c r="C28" s="89" t="s">
        <v>47</v>
      </c>
      <c r="D28" s="93">
        <v>60</v>
      </c>
      <c r="E28" s="6"/>
      <c r="K28" s="86" t="s">
        <v>52</v>
      </c>
      <c r="L28" s="89" t="s">
        <v>47</v>
      </c>
      <c r="M28" s="93">
        <v>60</v>
      </c>
      <c r="N28" s="6"/>
    </row>
    <row r="29" spans="1:14" x14ac:dyDescent="0.3">
      <c r="B29" s="86" t="s">
        <v>54</v>
      </c>
      <c r="C29" s="90" t="s">
        <v>42</v>
      </c>
      <c r="D29" s="93">
        <v>70</v>
      </c>
      <c r="E29" s="6"/>
      <c r="K29" s="86" t="s">
        <v>54</v>
      </c>
      <c r="L29" s="90" t="s">
        <v>42</v>
      </c>
      <c r="M29" s="93">
        <v>70</v>
      </c>
      <c r="N29" s="6"/>
    </row>
    <row r="30" spans="1:14" x14ac:dyDescent="0.3">
      <c r="B30" s="87" t="s">
        <v>55</v>
      </c>
      <c r="C30" s="91" t="s">
        <v>47</v>
      </c>
      <c r="D30" s="94">
        <v>80</v>
      </c>
      <c r="E30" s="9"/>
      <c r="K30" s="87" t="s">
        <v>55</v>
      </c>
      <c r="L30" s="91" t="s">
        <v>47</v>
      </c>
      <c r="M30" s="94">
        <v>80</v>
      </c>
      <c r="N30" s="9"/>
    </row>
  </sheetData>
  <hyperlinks>
    <hyperlink ref="P1" location="Sommaire!A1" display="Retour" xr:uid="{1F780F95-E36F-462D-9E56-A9C260CC8643}"/>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5DD88-6C18-4FD4-A950-F8D62504EC80}">
  <dimension ref="A1:T33"/>
  <sheetViews>
    <sheetView topLeftCell="B1" workbookViewId="0">
      <selection activeCell="J35" sqref="J35"/>
    </sheetView>
  </sheetViews>
  <sheetFormatPr baseColWidth="10" defaultRowHeight="14.4" x14ac:dyDescent="0.3"/>
  <cols>
    <col min="6" max="6" width="7.5546875" customWidth="1"/>
    <col min="7" max="8" width="20.6640625" customWidth="1"/>
    <col min="263" max="263" width="16.5546875" bestFit="1" customWidth="1"/>
    <col min="264" max="264" width="20.6640625" customWidth="1"/>
    <col min="519" max="519" width="16.5546875" bestFit="1" customWidth="1"/>
    <col min="520" max="520" width="20.6640625" customWidth="1"/>
    <col min="775" max="775" width="16.5546875" bestFit="1" customWidth="1"/>
    <col min="776" max="776" width="20.6640625" customWidth="1"/>
    <col min="1031" max="1031" width="16.5546875" bestFit="1" customWidth="1"/>
    <col min="1032" max="1032" width="20.6640625" customWidth="1"/>
    <col min="1287" max="1287" width="16.5546875" bestFit="1" customWidth="1"/>
    <col min="1288" max="1288" width="20.6640625" customWidth="1"/>
    <col min="1543" max="1543" width="16.5546875" bestFit="1" customWidth="1"/>
    <col min="1544" max="1544" width="20.6640625" customWidth="1"/>
    <col min="1799" max="1799" width="16.5546875" bestFit="1" customWidth="1"/>
    <col min="1800" max="1800" width="20.6640625" customWidth="1"/>
    <col min="2055" max="2055" width="16.5546875" bestFit="1" customWidth="1"/>
    <col min="2056" max="2056" width="20.6640625" customWidth="1"/>
    <col min="2311" max="2311" width="16.5546875" bestFit="1" customWidth="1"/>
    <col min="2312" max="2312" width="20.6640625" customWidth="1"/>
    <col min="2567" max="2567" width="16.5546875" bestFit="1" customWidth="1"/>
    <col min="2568" max="2568" width="20.6640625" customWidth="1"/>
    <col min="2823" max="2823" width="16.5546875" bestFit="1" customWidth="1"/>
    <col min="2824" max="2824" width="20.6640625" customWidth="1"/>
    <col min="3079" max="3079" width="16.5546875" bestFit="1" customWidth="1"/>
    <col min="3080" max="3080" width="20.6640625" customWidth="1"/>
    <col min="3335" max="3335" width="16.5546875" bestFit="1" customWidth="1"/>
    <col min="3336" max="3336" width="20.6640625" customWidth="1"/>
    <col min="3591" max="3591" width="16.5546875" bestFit="1" customWidth="1"/>
    <col min="3592" max="3592" width="20.6640625" customWidth="1"/>
    <col min="3847" max="3847" width="16.5546875" bestFit="1" customWidth="1"/>
    <col min="3848" max="3848" width="20.6640625" customWidth="1"/>
    <col min="4103" max="4103" width="16.5546875" bestFit="1" customWidth="1"/>
    <col min="4104" max="4104" width="20.6640625" customWidth="1"/>
    <col min="4359" max="4359" width="16.5546875" bestFit="1" customWidth="1"/>
    <col min="4360" max="4360" width="20.6640625" customWidth="1"/>
    <col min="4615" max="4615" width="16.5546875" bestFit="1" customWidth="1"/>
    <col min="4616" max="4616" width="20.6640625" customWidth="1"/>
    <col min="4871" max="4871" width="16.5546875" bestFit="1" customWidth="1"/>
    <col min="4872" max="4872" width="20.6640625" customWidth="1"/>
    <col min="5127" max="5127" width="16.5546875" bestFit="1" customWidth="1"/>
    <col min="5128" max="5128" width="20.6640625" customWidth="1"/>
    <col min="5383" max="5383" width="16.5546875" bestFit="1" customWidth="1"/>
    <col min="5384" max="5384" width="20.6640625" customWidth="1"/>
    <col min="5639" max="5639" width="16.5546875" bestFit="1" customWidth="1"/>
    <col min="5640" max="5640" width="20.6640625" customWidth="1"/>
    <col min="5895" max="5895" width="16.5546875" bestFit="1" customWidth="1"/>
    <col min="5896" max="5896" width="20.6640625" customWidth="1"/>
    <col min="6151" max="6151" width="16.5546875" bestFit="1" customWidth="1"/>
    <col min="6152" max="6152" width="20.6640625" customWidth="1"/>
    <col min="6407" max="6407" width="16.5546875" bestFit="1" customWidth="1"/>
    <col min="6408" max="6408" width="20.6640625" customWidth="1"/>
    <col min="6663" max="6663" width="16.5546875" bestFit="1" customWidth="1"/>
    <col min="6664" max="6664" width="20.6640625" customWidth="1"/>
    <col min="6919" max="6919" width="16.5546875" bestFit="1" customWidth="1"/>
    <col min="6920" max="6920" width="20.6640625" customWidth="1"/>
    <col min="7175" max="7175" width="16.5546875" bestFit="1" customWidth="1"/>
    <col min="7176" max="7176" width="20.6640625" customWidth="1"/>
    <col min="7431" max="7431" width="16.5546875" bestFit="1" customWidth="1"/>
    <col min="7432" max="7432" width="20.6640625" customWidth="1"/>
    <col min="7687" max="7687" width="16.5546875" bestFit="1" customWidth="1"/>
    <col min="7688" max="7688" width="20.6640625" customWidth="1"/>
    <col min="7943" max="7943" width="16.5546875" bestFit="1" customWidth="1"/>
    <col min="7944" max="7944" width="20.6640625" customWidth="1"/>
    <col min="8199" max="8199" width="16.5546875" bestFit="1" customWidth="1"/>
    <col min="8200" max="8200" width="20.6640625" customWidth="1"/>
    <col min="8455" max="8455" width="16.5546875" bestFit="1" customWidth="1"/>
    <col min="8456" max="8456" width="20.6640625" customWidth="1"/>
    <col min="8711" max="8711" width="16.5546875" bestFit="1" customWidth="1"/>
    <col min="8712" max="8712" width="20.6640625" customWidth="1"/>
    <col min="8967" max="8967" width="16.5546875" bestFit="1" customWidth="1"/>
    <col min="8968" max="8968" width="20.6640625" customWidth="1"/>
    <col min="9223" max="9223" width="16.5546875" bestFit="1" customWidth="1"/>
    <col min="9224" max="9224" width="20.6640625" customWidth="1"/>
    <col min="9479" max="9479" width="16.5546875" bestFit="1" customWidth="1"/>
    <col min="9480" max="9480" width="20.6640625" customWidth="1"/>
    <col min="9735" max="9735" width="16.5546875" bestFit="1" customWidth="1"/>
    <col min="9736" max="9736" width="20.6640625" customWidth="1"/>
    <col min="9991" max="9991" width="16.5546875" bestFit="1" customWidth="1"/>
    <col min="9992" max="9992" width="20.6640625" customWidth="1"/>
    <col min="10247" max="10247" width="16.5546875" bestFit="1" customWidth="1"/>
    <col min="10248" max="10248" width="20.6640625" customWidth="1"/>
    <col min="10503" max="10503" width="16.5546875" bestFit="1" customWidth="1"/>
    <col min="10504" max="10504" width="20.6640625" customWidth="1"/>
    <col min="10759" max="10759" width="16.5546875" bestFit="1" customWidth="1"/>
    <col min="10760" max="10760" width="20.6640625" customWidth="1"/>
    <col min="11015" max="11015" width="16.5546875" bestFit="1" customWidth="1"/>
    <col min="11016" max="11016" width="20.6640625" customWidth="1"/>
    <col min="11271" max="11271" width="16.5546875" bestFit="1" customWidth="1"/>
    <col min="11272" max="11272" width="20.6640625" customWidth="1"/>
    <col min="11527" max="11527" width="16.5546875" bestFit="1" customWidth="1"/>
    <col min="11528" max="11528" width="20.6640625" customWidth="1"/>
    <col min="11783" max="11783" width="16.5546875" bestFit="1" customWidth="1"/>
    <col min="11784" max="11784" width="20.6640625" customWidth="1"/>
    <col min="12039" max="12039" width="16.5546875" bestFit="1" customWidth="1"/>
    <col min="12040" max="12040" width="20.6640625" customWidth="1"/>
    <col min="12295" max="12295" width="16.5546875" bestFit="1" customWidth="1"/>
    <col min="12296" max="12296" width="20.6640625" customWidth="1"/>
    <col min="12551" max="12551" width="16.5546875" bestFit="1" customWidth="1"/>
    <col min="12552" max="12552" width="20.6640625" customWidth="1"/>
    <col min="12807" max="12807" width="16.5546875" bestFit="1" customWidth="1"/>
    <col min="12808" max="12808" width="20.6640625" customWidth="1"/>
    <col min="13063" max="13063" width="16.5546875" bestFit="1" customWidth="1"/>
    <col min="13064" max="13064" width="20.6640625" customWidth="1"/>
    <col min="13319" max="13319" width="16.5546875" bestFit="1" customWidth="1"/>
    <col min="13320" max="13320" width="20.6640625" customWidth="1"/>
    <col min="13575" max="13575" width="16.5546875" bestFit="1" customWidth="1"/>
    <col min="13576" max="13576" width="20.6640625" customWidth="1"/>
    <col min="13831" max="13831" width="16.5546875" bestFit="1" customWidth="1"/>
    <col min="13832" max="13832" width="20.6640625" customWidth="1"/>
    <col min="14087" max="14087" width="16.5546875" bestFit="1" customWidth="1"/>
    <col min="14088" max="14088" width="20.6640625" customWidth="1"/>
    <col min="14343" max="14343" width="16.5546875" bestFit="1" customWidth="1"/>
    <col min="14344" max="14344" width="20.6640625" customWidth="1"/>
    <col min="14599" max="14599" width="16.5546875" bestFit="1" customWidth="1"/>
    <col min="14600" max="14600" width="20.6640625" customWidth="1"/>
    <col min="14855" max="14855" width="16.5546875" bestFit="1" customWidth="1"/>
    <col min="14856" max="14856" width="20.6640625" customWidth="1"/>
    <col min="15111" max="15111" width="16.5546875" bestFit="1" customWidth="1"/>
    <col min="15112" max="15112" width="20.6640625" customWidth="1"/>
    <col min="15367" max="15367" width="16.5546875" bestFit="1" customWidth="1"/>
    <col min="15368" max="15368" width="20.6640625" customWidth="1"/>
    <col min="15623" max="15623" width="16.5546875" bestFit="1" customWidth="1"/>
    <col min="15624" max="15624" width="20.6640625" customWidth="1"/>
    <col min="15879" max="15879" width="16.5546875" bestFit="1" customWidth="1"/>
    <col min="15880" max="15880" width="20.6640625" customWidth="1"/>
    <col min="16135" max="16135" width="16.5546875" bestFit="1" customWidth="1"/>
    <col min="16136" max="16136" width="20.6640625" customWidth="1"/>
  </cols>
  <sheetData>
    <row r="1" spans="1:16" ht="17.399999999999999" thickBot="1" x14ac:dyDescent="0.35">
      <c r="A1" s="67" t="s">
        <v>112</v>
      </c>
      <c r="B1" s="82"/>
      <c r="C1" s="82"/>
      <c r="D1" s="82"/>
      <c r="E1" s="82"/>
      <c r="F1" s="82"/>
      <c r="G1" s="82"/>
      <c r="H1" s="82"/>
      <c r="I1" s="68"/>
      <c r="J1" s="68"/>
      <c r="K1" s="68"/>
      <c r="L1" s="69"/>
      <c r="P1" s="52" t="s">
        <v>91</v>
      </c>
    </row>
    <row r="4" spans="1:16" ht="26.4" x14ac:dyDescent="0.3">
      <c r="B4" s="83" t="s">
        <v>39</v>
      </c>
      <c r="C4" s="83" t="s">
        <v>40</v>
      </c>
      <c r="D4" s="84" t="s">
        <v>32</v>
      </c>
      <c r="E4" s="83" t="s">
        <v>34</v>
      </c>
    </row>
    <row r="5" spans="1:16" x14ac:dyDescent="0.3">
      <c r="B5" s="85" t="s">
        <v>41</v>
      </c>
      <c r="C5" s="88" t="s">
        <v>42</v>
      </c>
      <c r="D5" s="92">
        <v>10</v>
      </c>
      <c r="E5" s="92">
        <f>IF(C5="a",D5-5%*D5,D5)</f>
        <v>10</v>
      </c>
      <c r="G5" t="s">
        <v>118</v>
      </c>
    </row>
    <row r="6" spans="1:16" x14ac:dyDescent="0.3">
      <c r="B6" s="86" t="s">
        <v>44</v>
      </c>
      <c r="C6" s="89" t="s">
        <v>42</v>
      </c>
      <c r="D6" s="93">
        <v>20</v>
      </c>
      <c r="E6" s="93">
        <f t="shared" ref="E6:E12" si="0">IF(C6="a",D6-5%*D6,D6)</f>
        <v>20</v>
      </c>
      <c r="G6" t="s">
        <v>122</v>
      </c>
    </row>
    <row r="7" spans="1:16" x14ac:dyDescent="0.3">
      <c r="B7" s="86" t="s">
        <v>46</v>
      </c>
      <c r="C7" s="89" t="s">
        <v>47</v>
      </c>
      <c r="D7" s="93">
        <v>30</v>
      </c>
      <c r="E7" s="93">
        <f t="shared" si="0"/>
        <v>28.5</v>
      </c>
      <c r="G7" t="s">
        <v>117</v>
      </c>
    </row>
    <row r="8" spans="1:16" x14ac:dyDescent="0.3">
      <c r="B8" s="86" t="s">
        <v>49</v>
      </c>
      <c r="C8" s="89" t="s">
        <v>110</v>
      </c>
      <c r="D8" s="93">
        <v>40</v>
      </c>
      <c r="E8" s="93">
        <f t="shared" si="0"/>
        <v>40</v>
      </c>
    </row>
    <row r="9" spans="1:16" x14ac:dyDescent="0.3">
      <c r="B9" s="86" t="s">
        <v>51</v>
      </c>
      <c r="C9" s="89" t="s">
        <v>110</v>
      </c>
      <c r="D9" s="93">
        <v>50</v>
      </c>
      <c r="E9" s="93">
        <f t="shared" si="0"/>
        <v>50</v>
      </c>
    </row>
    <row r="10" spans="1:16" x14ac:dyDescent="0.3">
      <c r="B10" s="86" t="s">
        <v>52</v>
      </c>
      <c r="C10" s="89" t="s">
        <v>47</v>
      </c>
      <c r="D10" s="93">
        <v>60</v>
      </c>
      <c r="E10" s="93">
        <f t="shared" si="0"/>
        <v>57</v>
      </c>
    </row>
    <row r="11" spans="1:16" x14ac:dyDescent="0.3">
      <c r="B11" s="86" t="s">
        <v>54</v>
      </c>
      <c r="C11" s="90" t="s">
        <v>42</v>
      </c>
      <c r="D11" s="93">
        <v>70</v>
      </c>
      <c r="E11" s="93">
        <f t="shared" si="0"/>
        <v>70</v>
      </c>
    </row>
    <row r="12" spans="1:16" x14ac:dyDescent="0.3">
      <c r="B12" s="87" t="s">
        <v>55</v>
      </c>
      <c r="C12" s="91" t="s">
        <v>47</v>
      </c>
      <c r="D12" s="94">
        <v>80</v>
      </c>
      <c r="E12" s="94">
        <f t="shared" si="0"/>
        <v>76</v>
      </c>
    </row>
    <row r="13" spans="1:16" x14ac:dyDescent="0.3">
      <c r="C13" s="14"/>
    </row>
    <row r="14" spans="1:16" x14ac:dyDescent="0.3">
      <c r="C14" s="14"/>
    </row>
    <row r="16" spans="1:16" ht="15" thickBot="1" x14ac:dyDescent="0.35"/>
    <row r="17" spans="1:20" ht="17.399999999999999" x14ac:dyDescent="0.35">
      <c r="A17" s="70" t="s">
        <v>113</v>
      </c>
      <c r="B17" s="97"/>
      <c r="C17" s="97"/>
      <c r="D17" s="97"/>
      <c r="E17" s="97"/>
      <c r="F17" s="97"/>
      <c r="G17" s="97"/>
      <c r="H17" s="97"/>
      <c r="I17" s="98"/>
      <c r="J17" s="98"/>
      <c r="K17" s="98"/>
      <c r="L17" s="99"/>
    </row>
    <row r="18" spans="1:20" ht="18" thickBot="1" x14ac:dyDescent="0.4">
      <c r="A18" s="100" t="s">
        <v>114</v>
      </c>
      <c r="B18" s="101"/>
      <c r="C18" s="101"/>
      <c r="D18" s="101"/>
      <c r="E18" s="101"/>
      <c r="F18" s="101"/>
      <c r="G18" s="101"/>
      <c r="H18" s="101"/>
      <c r="I18" s="101"/>
      <c r="J18" s="101"/>
      <c r="K18" s="101"/>
      <c r="L18" s="102"/>
    </row>
    <row r="20" spans="1:20" x14ac:dyDescent="0.3">
      <c r="B20" t="s">
        <v>115</v>
      </c>
      <c r="K20" t="s">
        <v>116</v>
      </c>
    </row>
    <row r="22" spans="1:20" ht="26.4" x14ac:dyDescent="0.3">
      <c r="B22" s="83" t="s">
        <v>39</v>
      </c>
      <c r="C22" s="83" t="s">
        <v>40</v>
      </c>
      <c r="D22" s="84" t="s">
        <v>32</v>
      </c>
      <c r="E22" s="83" t="s">
        <v>34</v>
      </c>
      <c r="F22" s="35"/>
      <c r="K22" s="83" t="s">
        <v>39</v>
      </c>
      <c r="L22" s="83" t="s">
        <v>40</v>
      </c>
      <c r="M22" s="84" t="s">
        <v>32</v>
      </c>
      <c r="N22" s="83" t="s">
        <v>34</v>
      </c>
    </row>
    <row r="23" spans="1:20" x14ac:dyDescent="0.3">
      <c r="B23" s="85" t="s">
        <v>41</v>
      </c>
      <c r="C23" s="88" t="s">
        <v>42</v>
      </c>
      <c r="D23" s="92">
        <v>10</v>
      </c>
      <c r="E23" s="103">
        <f>IF(C23="a",D23-5%*D23,IF(C23="b",D23-10%*D23,IF(C23="c",D23-15%*D23,D23)))</f>
        <v>9</v>
      </c>
      <c r="G23" t="s">
        <v>118</v>
      </c>
      <c r="K23" s="85" t="s">
        <v>41</v>
      </c>
      <c r="L23" s="88" t="s">
        <v>42</v>
      </c>
      <c r="M23" s="92">
        <v>10</v>
      </c>
      <c r="N23" s="103" cm="1">
        <f t="array" ref="N23">_xlfn.IFS(L23="a",M23-5%*M23,L23="b",M23-10%*M23,L23="c",M23-15%*M23,OR(L23&lt;&gt;"a",L23&lt;&gt;"b",L23&lt;&gt;"c"),M23)</f>
        <v>9</v>
      </c>
      <c r="P23" t="s">
        <v>124</v>
      </c>
    </row>
    <row r="24" spans="1:20" x14ac:dyDescent="0.3">
      <c r="B24" s="86" t="s">
        <v>44</v>
      </c>
      <c r="C24" s="89" t="s">
        <v>42</v>
      </c>
      <c r="D24" s="93">
        <v>20</v>
      </c>
      <c r="E24" s="104">
        <f t="shared" ref="E24:E30" si="1">IF(C24="a",D24-5%*D24,IF(C24="b",D24-10%*D24,IF(C24="c",D24-15%*D24,D24)))</f>
        <v>18</v>
      </c>
      <c r="G24" t="s">
        <v>122</v>
      </c>
      <c r="K24" s="86" t="s">
        <v>44</v>
      </c>
      <c r="L24" s="89" t="s">
        <v>42</v>
      </c>
      <c r="M24" s="93">
        <v>20</v>
      </c>
      <c r="N24" s="104" cm="1">
        <f t="array" ref="N24">_xlfn.IFS(L24="a",M24-5%*M24,L24="b",M24-10%*M24,L24="c",M24-15%*M24,OR(L24&lt;&gt;"a",L24&lt;&gt;"b",L24&lt;&gt;"c"),M24)</f>
        <v>18</v>
      </c>
      <c r="P24" t="s">
        <v>125</v>
      </c>
    </row>
    <row r="25" spans="1:20" x14ac:dyDescent="0.3">
      <c r="B25" s="86" t="s">
        <v>46</v>
      </c>
      <c r="C25" s="89" t="s">
        <v>47</v>
      </c>
      <c r="D25" s="93">
        <v>30</v>
      </c>
      <c r="E25" s="104">
        <f t="shared" si="1"/>
        <v>28.5</v>
      </c>
      <c r="G25" t="s">
        <v>128</v>
      </c>
      <c r="K25" s="86" t="s">
        <v>46</v>
      </c>
      <c r="L25" s="89" t="s">
        <v>47</v>
      </c>
      <c r="M25" s="93">
        <v>30</v>
      </c>
      <c r="N25" s="104" cm="1">
        <f t="array" ref="N25">_xlfn.IFS(L25="a",M25-5%*M25,L25="b",M25-10%*M25,L25="c",M25-15%*M25,OR(L25&lt;&gt;"a",L25&lt;&gt;"b",L25&lt;&gt;"c"),M25)</f>
        <v>28.5</v>
      </c>
      <c r="P25" t="s">
        <v>126</v>
      </c>
    </row>
    <row r="26" spans="1:20" x14ac:dyDescent="0.3">
      <c r="B26" s="86" t="s">
        <v>49</v>
      </c>
      <c r="C26" s="89" t="s">
        <v>110</v>
      </c>
      <c r="D26" s="93">
        <v>40</v>
      </c>
      <c r="E26" s="104">
        <f t="shared" si="1"/>
        <v>34</v>
      </c>
      <c r="G26" t="s">
        <v>123</v>
      </c>
      <c r="K26" s="86" t="s">
        <v>49</v>
      </c>
      <c r="L26" s="89" t="s">
        <v>110</v>
      </c>
      <c r="M26" s="93">
        <v>40</v>
      </c>
      <c r="N26" s="104" cm="1">
        <f t="array" ref="N26">_xlfn.IFS(L26="a",M26-5%*M26,L26="b",M26-10%*M26,L26="c",M26-15%*M26,OR(L26&lt;&gt;"a",L26&lt;&gt;"b",L26&lt;&gt;"c"),M26)</f>
        <v>34</v>
      </c>
      <c r="P26" t="s">
        <v>130</v>
      </c>
      <c r="T26" s="65" t="s">
        <v>129</v>
      </c>
    </row>
    <row r="27" spans="1:20" x14ac:dyDescent="0.3">
      <c r="B27" s="86" t="s">
        <v>51</v>
      </c>
      <c r="C27" s="89" t="s">
        <v>111</v>
      </c>
      <c r="D27" s="93">
        <v>50</v>
      </c>
      <c r="E27" s="104">
        <f t="shared" si="1"/>
        <v>50</v>
      </c>
      <c r="G27" t="s">
        <v>119</v>
      </c>
      <c r="K27" s="86" t="s">
        <v>51</v>
      </c>
      <c r="L27" s="89" t="s">
        <v>111</v>
      </c>
      <c r="M27" s="93">
        <v>50</v>
      </c>
      <c r="N27" s="104" cm="1">
        <f t="array" ref="N27">_xlfn.IFS(L27="a",M27-5%*M27,L27="b",M27-10%*M27,L27="c",M27-15%*M27,OR(L27&lt;&gt;"a",L27&lt;&gt;"b",L27&lt;&gt;"c"),M27)</f>
        <v>50</v>
      </c>
    </row>
    <row r="28" spans="1:20" x14ac:dyDescent="0.3">
      <c r="B28" s="86" t="s">
        <v>52</v>
      </c>
      <c r="C28" s="89" t="s">
        <v>47</v>
      </c>
      <c r="D28" s="93">
        <v>60</v>
      </c>
      <c r="E28" s="104">
        <f t="shared" si="1"/>
        <v>57</v>
      </c>
      <c r="G28" t="s">
        <v>120</v>
      </c>
      <c r="K28" s="86" t="s">
        <v>52</v>
      </c>
      <c r="L28" s="89" t="s">
        <v>47</v>
      </c>
      <c r="M28" s="93">
        <v>60</v>
      </c>
      <c r="N28" s="104" cm="1">
        <f t="array" ref="N28">_xlfn.IFS(L28="a",M28-5%*M28,L28="b",M28-10%*M28,L28="c",M28-15%*M28,OR(L28&lt;&gt;"a",L28&lt;&gt;"b",L28&lt;&gt;"c"),M28)</f>
        <v>57</v>
      </c>
    </row>
    <row r="29" spans="1:20" x14ac:dyDescent="0.3">
      <c r="B29" s="86" t="s">
        <v>54</v>
      </c>
      <c r="C29" s="90" t="s">
        <v>42</v>
      </c>
      <c r="D29" s="93">
        <v>70</v>
      </c>
      <c r="E29" s="104">
        <f t="shared" si="1"/>
        <v>63</v>
      </c>
      <c r="G29" t="s">
        <v>121</v>
      </c>
      <c r="K29" s="86" t="s">
        <v>54</v>
      </c>
      <c r="L29" s="90" t="s">
        <v>42</v>
      </c>
      <c r="M29" s="93">
        <v>70</v>
      </c>
      <c r="N29" s="104" cm="1">
        <f t="array" ref="N29">_xlfn.IFS(L29="a",M29-5%*M29,L29="b",M29-10%*M29,L29="c",M29-15%*M29,OR(L29&lt;&gt;"a",L29&lt;&gt;"b",L29&lt;&gt;"c"),M29)</f>
        <v>63</v>
      </c>
      <c r="P29" s="39" t="s">
        <v>131</v>
      </c>
    </row>
    <row r="30" spans="1:20" x14ac:dyDescent="0.3">
      <c r="B30" s="87" t="s">
        <v>55</v>
      </c>
      <c r="C30" s="91" t="s">
        <v>47</v>
      </c>
      <c r="D30" s="94">
        <v>80</v>
      </c>
      <c r="E30" s="105">
        <f t="shared" si="1"/>
        <v>76</v>
      </c>
      <c r="K30" s="87" t="s">
        <v>55</v>
      </c>
      <c r="L30" s="91" t="s">
        <v>47</v>
      </c>
      <c r="M30" s="94">
        <v>80</v>
      </c>
      <c r="N30" s="105" cm="1">
        <f t="array" ref="N30">_xlfn.IFS(L30="a",M30-5%*M30,L30="b",M30-10%*M30,L30="c",M30-15%*M30,OR(L30&lt;&gt;"a",L30&lt;&gt;"b",L30&lt;&gt;"c"),M30)</f>
        <v>76</v>
      </c>
    </row>
    <row r="31" spans="1:20" x14ac:dyDescent="0.3">
      <c r="G31" s="39" t="s">
        <v>127</v>
      </c>
    </row>
    <row r="33" spans="7:16" x14ac:dyDescent="0.3">
      <c r="G33" s="52" t="s">
        <v>132</v>
      </c>
      <c r="P33" s="52" t="s">
        <v>132</v>
      </c>
    </row>
  </sheetData>
  <hyperlinks>
    <hyperlink ref="P1" location="Sommaire!A1" display="Retour" xr:uid="{874C9350-78AC-46EB-9AFC-05D99C314FB3}"/>
    <hyperlink ref="G33" r:id="rId1" xr:uid="{69BD76BA-176D-4522-8008-E1C396DC62CA}"/>
    <hyperlink ref="P33" r:id="rId2" xr:uid="{FD9F5EE3-1C0F-452C-B1C8-A3282EEBC826}"/>
  </hyperlinks>
  <pageMargins left="0.7" right="0.7" top="0.75" bottom="0.75" header="0.3" footer="0.3"/>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B2C57-0C9C-4CE0-811B-70EC7CC9A624}">
  <dimension ref="A1:O12"/>
  <sheetViews>
    <sheetView workbookViewId="0">
      <selection activeCell="I15" sqref="I15"/>
    </sheetView>
  </sheetViews>
  <sheetFormatPr baseColWidth="10" defaultRowHeight="14.4" x14ac:dyDescent="0.3"/>
  <cols>
    <col min="2" max="2" width="11.6640625" customWidth="1"/>
    <col min="258" max="258" width="11.6640625" customWidth="1"/>
    <col min="514" max="514" width="11.6640625" customWidth="1"/>
    <col min="770" max="770" width="11.6640625" customWidth="1"/>
    <col min="1026" max="1026" width="11.6640625" customWidth="1"/>
    <col min="1282" max="1282" width="11.6640625" customWidth="1"/>
    <col min="1538" max="1538" width="11.6640625" customWidth="1"/>
    <col min="1794" max="1794" width="11.6640625" customWidth="1"/>
    <col min="2050" max="2050" width="11.6640625" customWidth="1"/>
    <col min="2306" max="2306" width="11.6640625" customWidth="1"/>
    <col min="2562" max="2562" width="11.6640625" customWidth="1"/>
    <col min="2818" max="2818" width="11.6640625" customWidth="1"/>
    <col min="3074" max="3074" width="11.6640625" customWidth="1"/>
    <col min="3330" max="3330" width="11.6640625" customWidth="1"/>
    <col min="3586" max="3586" width="11.6640625" customWidth="1"/>
    <col min="3842" max="3842" width="11.6640625" customWidth="1"/>
    <col min="4098" max="4098" width="11.6640625" customWidth="1"/>
    <col min="4354" max="4354" width="11.6640625" customWidth="1"/>
    <col min="4610" max="4610" width="11.6640625" customWidth="1"/>
    <col min="4866" max="4866" width="11.6640625" customWidth="1"/>
    <col min="5122" max="5122" width="11.6640625" customWidth="1"/>
    <col min="5378" max="5378" width="11.6640625" customWidth="1"/>
    <col min="5634" max="5634" width="11.6640625" customWidth="1"/>
    <col min="5890" max="5890" width="11.6640625" customWidth="1"/>
    <col min="6146" max="6146" width="11.6640625" customWidth="1"/>
    <col min="6402" max="6402" width="11.6640625" customWidth="1"/>
    <col min="6658" max="6658" width="11.6640625" customWidth="1"/>
    <col min="6914" max="6914" width="11.6640625" customWidth="1"/>
    <col min="7170" max="7170" width="11.6640625" customWidth="1"/>
    <col min="7426" max="7426" width="11.6640625" customWidth="1"/>
    <col min="7682" max="7682" width="11.6640625" customWidth="1"/>
    <col min="7938" max="7938" width="11.6640625" customWidth="1"/>
    <col min="8194" max="8194" width="11.6640625" customWidth="1"/>
    <col min="8450" max="8450" width="11.6640625" customWidth="1"/>
    <col min="8706" max="8706" width="11.6640625" customWidth="1"/>
    <col min="8962" max="8962" width="11.6640625" customWidth="1"/>
    <col min="9218" max="9218" width="11.6640625" customWidth="1"/>
    <col min="9474" max="9474" width="11.6640625" customWidth="1"/>
    <col min="9730" max="9730" width="11.6640625" customWidth="1"/>
    <col min="9986" max="9986" width="11.6640625" customWidth="1"/>
    <col min="10242" max="10242" width="11.6640625" customWidth="1"/>
    <col min="10498" max="10498" width="11.6640625" customWidth="1"/>
    <col min="10754" max="10754" width="11.6640625" customWidth="1"/>
    <col min="11010" max="11010" width="11.6640625" customWidth="1"/>
    <col min="11266" max="11266" width="11.6640625" customWidth="1"/>
    <col min="11522" max="11522" width="11.6640625" customWidth="1"/>
    <col min="11778" max="11778" width="11.6640625" customWidth="1"/>
    <col min="12034" max="12034" width="11.6640625" customWidth="1"/>
    <col min="12290" max="12290" width="11.6640625" customWidth="1"/>
    <col min="12546" max="12546" width="11.6640625" customWidth="1"/>
    <col min="12802" max="12802" width="11.6640625" customWidth="1"/>
    <col min="13058" max="13058" width="11.6640625" customWidth="1"/>
    <col min="13314" max="13314" width="11.6640625" customWidth="1"/>
    <col min="13570" max="13570" width="11.6640625" customWidth="1"/>
    <col min="13826" max="13826" width="11.6640625" customWidth="1"/>
    <col min="14082" max="14082" width="11.6640625" customWidth="1"/>
    <col min="14338" max="14338" width="11.6640625" customWidth="1"/>
    <col min="14594" max="14594" width="11.6640625" customWidth="1"/>
    <col min="14850" max="14850" width="11.6640625" customWidth="1"/>
    <col min="15106" max="15106" width="11.6640625" customWidth="1"/>
    <col min="15362" max="15362" width="11.6640625" customWidth="1"/>
    <col min="15618" max="15618" width="11.6640625" customWidth="1"/>
    <col min="15874" max="15874" width="11.6640625" customWidth="1"/>
    <col min="16130" max="16130" width="11.6640625" customWidth="1"/>
  </cols>
  <sheetData>
    <row r="1" spans="1:15" ht="17.399999999999999" thickBot="1" x14ac:dyDescent="0.35">
      <c r="A1" s="67" t="s">
        <v>64</v>
      </c>
      <c r="B1" s="68"/>
      <c r="C1" s="68"/>
      <c r="D1" s="68"/>
      <c r="E1" s="68"/>
      <c r="F1" s="68"/>
      <c r="G1" s="68"/>
      <c r="H1" s="68"/>
      <c r="I1" s="68"/>
      <c r="J1" s="68"/>
      <c r="K1" s="69"/>
      <c r="O1" s="52" t="s">
        <v>91</v>
      </c>
    </row>
    <row r="5" spans="1:15" x14ac:dyDescent="0.3">
      <c r="C5" t="s">
        <v>31</v>
      </c>
      <c r="D5" t="s">
        <v>32</v>
      </c>
      <c r="E5" t="s">
        <v>33</v>
      </c>
      <c r="K5" s="33" t="s">
        <v>57</v>
      </c>
      <c r="L5" s="33" t="s">
        <v>58</v>
      </c>
    </row>
    <row r="6" spans="1:15" x14ac:dyDescent="0.3">
      <c r="B6" s="30" t="s">
        <v>35</v>
      </c>
      <c r="C6">
        <v>5</v>
      </c>
      <c r="D6">
        <f>C6*$C$11</f>
        <v>1270</v>
      </c>
      <c r="E6">
        <f>D6+$C$12*D6</f>
        <v>1536.7</v>
      </c>
      <c r="J6" s="37" t="str" cm="1">
        <f t="array" ref="J6:J7">_xlfn._xlws.SORT(_xlfn.UNIQUE(Articles[Catégorie]))</f>
        <v>a</v>
      </c>
      <c r="K6" cm="1">
        <f t="array" ref="K6:K7">COUNTIF(Articles[Catégorie],_xlfn.ANCHORARRAY($J6))</f>
        <v>5</v>
      </c>
      <c r="L6" s="38" cm="1">
        <f t="array" ref="L6:L7">AVERAGEIF(Articles[Catégorie],_xlfn.ANCHORARRAY('Question6-Solution'!J6),Articles[Prix hors tva])</f>
        <v>52</v>
      </c>
    </row>
    <row r="7" spans="1:15" x14ac:dyDescent="0.3">
      <c r="B7" s="30" t="s">
        <v>36</v>
      </c>
      <c r="C7">
        <v>26</v>
      </c>
      <c r="D7">
        <f>C7*$C$11</f>
        <v>6604</v>
      </c>
      <c r="E7">
        <f>D7+$C$12*D7</f>
        <v>7990.84</v>
      </c>
      <c r="J7" s="37" t="str">
        <v>b</v>
      </c>
      <c r="K7">
        <v>3</v>
      </c>
      <c r="L7" s="38">
        <v>33.333333333333336</v>
      </c>
    </row>
    <row r="8" spans="1:15" x14ac:dyDescent="0.3">
      <c r="B8" s="30" t="s">
        <v>37</v>
      </c>
      <c r="C8">
        <v>13</v>
      </c>
      <c r="D8">
        <f>C8*$C$11</f>
        <v>3302</v>
      </c>
      <c r="E8">
        <f>D8+$C$12*D8</f>
        <v>3995.42</v>
      </c>
    </row>
    <row r="9" spans="1:15" x14ac:dyDescent="0.3">
      <c r="B9" t="s">
        <v>1</v>
      </c>
    </row>
    <row r="10" spans="1:15" x14ac:dyDescent="0.3">
      <c r="I10" t="s">
        <v>133</v>
      </c>
    </row>
    <row r="11" spans="1:15" x14ac:dyDescent="0.3">
      <c r="B11" t="s">
        <v>2</v>
      </c>
      <c r="C11">
        <v>254</v>
      </c>
      <c r="I11" t="s">
        <v>134</v>
      </c>
    </row>
    <row r="12" spans="1:15" x14ac:dyDescent="0.3">
      <c r="B12" t="s">
        <v>38</v>
      </c>
      <c r="C12" s="14">
        <v>0.21</v>
      </c>
    </row>
  </sheetData>
  <hyperlinks>
    <hyperlink ref="O1" location="Sommaire!A1" display="Retour" xr:uid="{9DD705A3-E341-4457-A997-4736829E392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F5777-8D9F-4DF1-BEA8-80777F1244DB}">
  <dimension ref="A1:O12"/>
  <sheetViews>
    <sheetView workbookViewId="0">
      <selection activeCell="I12" sqref="I12"/>
    </sheetView>
  </sheetViews>
  <sheetFormatPr baseColWidth="10" defaultRowHeight="14.4" x14ac:dyDescent="0.3"/>
  <cols>
    <col min="2" max="2" width="11.6640625" customWidth="1"/>
    <col min="258" max="258" width="11.6640625" customWidth="1"/>
    <col min="514" max="514" width="11.6640625" customWidth="1"/>
    <col min="770" max="770" width="11.6640625" customWidth="1"/>
    <col min="1026" max="1026" width="11.6640625" customWidth="1"/>
    <col min="1282" max="1282" width="11.6640625" customWidth="1"/>
    <col min="1538" max="1538" width="11.6640625" customWidth="1"/>
    <col min="1794" max="1794" width="11.6640625" customWidth="1"/>
    <col min="2050" max="2050" width="11.6640625" customWidth="1"/>
    <col min="2306" max="2306" width="11.6640625" customWidth="1"/>
    <col min="2562" max="2562" width="11.6640625" customWidth="1"/>
    <col min="2818" max="2818" width="11.6640625" customWidth="1"/>
    <col min="3074" max="3074" width="11.6640625" customWidth="1"/>
    <col min="3330" max="3330" width="11.6640625" customWidth="1"/>
    <col min="3586" max="3586" width="11.6640625" customWidth="1"/>
    <col min="3842" max="3842" width="11.6640625" customWidth="1"/>
    <col min="4098" max="4098" width="11.6640625" customWidth="1"/>
    <col min="4354" max="4354" width="11.6640625" customWidth="1"/>
    <col min="4610" max="4610" width="11.6640625" customWidth="1"/>
    <col min="4866" max="4866" width="11.6640625" customWidth="1"/>
    <col min="5122" max="5122" width="11.6640625" customWidth="1"/>
    <col min="5378" max="5378" width="11.6640625" customWidth="1"/>
    <col min="5634" max="5634" width="11.6640625" customWidth="1"/>
    <col min="5890" max="5890" width="11.6640625" customWidth="1"/>
    <col min="6146" max="6146" width="11.6640625" customWidth="1"/>
    <col min="6402" max="6402" width="11.6640625" customWidth="1"/>
    <col min="6658" max="6658" width="11.6640625" customWidth="1"/>
    <col min="6914" max="6914" width="11.6640625" customWidth="1"/>
    <col min="7170" max="7170" width="11.6640625" customWidth="1"/>
    <col min="7426" max="7426" width="11.6640625" customWidth="1"/>
    <col min="7682" max="7682" width="11.6640625" customWidth="1"/>
    <col min="7938" max="7938" width="11.6640625" customWidth="1"/>
    <col min="8194" max="8194" width="11.6640625" customWidth="1"/>
    <col min="8450" max="8450" width="11.6640625" customWidth="1"/>
    <col min="8706" max="8706" width="11.6640625" customWidth="1"/>
    <col min="8962" max="8962" width="11.6640625" customWidth="1"/>
    <col min="9218" max="9218" width="11.6640625" customWidth="1"/>
    <col min="9474" max="9474" width="11.6640625" customWidth="1"/>
    <col min="9730" max="9730" width="11.6640625" customWidth="1"/>
    <col min="9986" max="9986" width="11.6640625" customWidth="1"/>
    <col min="10242" max="10242" width="11.6640625" customWidth="1"/>
    <col min="10498" max="10498" width="11.6640625" customWidth="1"/>
    <col min="10754" max="10754" width="11.6640625" customWidth="1"/>
    <col min="11010" max="11010" width="11.6640625" customWidth="1"/>
    <col min="11266" max="11266" width="11.6640625" customWidth="1"/>
    <col min="11522" max="11522" width="11.6640625" customWidth="1"/>
    <col min="11778" max="11778" width="11.6640625" customWidth="1"/>
    <col min="12034" max="12034" width="11.6640625" customWidth="1"/>
    <col min="12290" max="12290" width="11.6640625" customWidth="1"/>
    <col min="12546" max="12546" width="11.6640625" customWidth="1"/>
    <col min="12802" max="12802" width="11.6640625" customWidth="1"/>
    <col min="13058" max="13058" width="11.6640625" customWidth="1"/>
    <col min="13314" max="13314" width="11.6640625" customWidth="1"/>
    <col min="13570" max="13570" width="11.6640625" customWidth="1"/>
    <col min="13826" max="13826" width="11.6640625" customWidth="1"/>
    <col min="14082" max="14082" width="11.6640625" customWidth="1"/>
    <col min="14338" max="14338" width="11.6640625" customWidth="1"/>
    <col min="14594" max="14594" width="11.6640625" customWidth="1"/>
    <col min="14850" max="14850" width="11.6640625" customWidth="1"/>
    <col min="15106" max="15106" width="11.6640625" customWidth="1"/>
    <col min="15362" max="15362" width="11.6640625" customWidth="1"/>
    <col min="15618" max="15618" width="11.6640625" customWidth="1"/>
    <col min="15874" max="15874" width="11.6640625" customWidth="1"/>
    <col min="16130" max="16130" width="11.6640625" customWidth="1"/>
  </cols>
  <sheetData>
    <row r="1" spans="1:15" ht="17.399999999999999" thickBot="1" x14ac:dyDescent="0.35">
      <c r="A1" s="67" t="s">
        <v>64</v>
      </c>
      <c r="B1" s="68"/>
      <c r="C1" s="68"/>
      <c r="D1" s="68"/>
      <c r="E1" s="68"/>
      <c r="F1" s="68"/>
      <c r="G1" s="68"/>
      <c r="H1" s="68"/>
      <c r="I1" s="68"/>
      <c r="J1" s="68"/>
      <c r="K1" s="69"/>
      <c r="O1" s="52" t="s">
        <v>91</v>
      </c>
    </row>
    <row r="5" spans="1:15" ht="28.8" x14ac:dyDescent="0.3">
      <c r="C5" s="49" t="s">
        <v>62</v>
      </c>
      <c r="D5" s="49" t="s">
        <v>32</v>
      </c>
      <c r="E5" s="49" t="s">
        <v>63</v>
      </c>
      <c r="K5" s="33" t="s">
        <v>57</v>
      </c>
      <c r="L5" s="33" t="s">
        <v>58</v>
      </c>
    </row>
    <row r="6" spans="1:15" x14ac:dyDescent="0.3">
      <c r="B6" s="30" t="s">
        <v>35</v>
      </c>
      <c r="C6">
        <v>5</v>
      </c>
      <c r="D6">
        <f>C6*$C$11</f>
        <v>1270</v>
      </c>
      <c r="E6">
        <f>D6+$C$12*D6</f>
        <v>1536.7</v>
      </c>
      <c r="J6" s="37" t="str" cm="1">
        <f t="array" ref="J6:J7">_xlfn._xlws.SORT(_xlfn.UNIQUE(Articles[Catégorie]))</f>
        <v>a</v>
      </c>
      <c r="K6" cm="1">
        <f t="array" ref="K6:K7">COUNTIF(Articles[Catégorie],_xlfn.ANCHORARRAY($J6))</f>
        <v>5</v>
      </c>
      <c r="L6" s="38" cm="1">
        <f t="array" ref="L6:L7">AVERAGEIF(Articles[Catégorie],_xlfn.ANCHORARRAY('Question6-Solution'!J6),Articles[Prix hors tva])</f>
        <v>52</v>
      </c>
    </row>
    <row r="7" spans="1:15" x14ac:dyDescent="0.3">
      <c r="B7" s="30" t="s">
        <v>36</v>
      </c>
      <c r="C7">
        <v>26</v>
      </c>
      <c r="D7">
        <f>C7*$C$11</f>
        <v>6604</v>
      </c>
      <c r="E7">
        <f>D7+$C$12*D7</f>
        <v>7990.84</v>
      </c>
      <c r="J7" s="37" t="str">
        <v>b</v>
      </c>
      <c r="K7">
        <v>3</v>
      </c>
      <c r="L7" s="38">
        <v>33.333333333333336</v>
      </c>
    </row>
    <row r="8" spans="1:15" x14ac:dyDescent="0.3">
      <c r="B8" s="30" t="s">
        <v>37</v>
      </c>
      <c r="C8">
        <v>13</v>
      </c>
      <c r="D8">
        <f>C8*$C$11</f>
        <v>3302</v>
      </c>
      <c r="E8">
        <f>D8+$C$12*D8</f>
        <v>3995.42</v>
      </c>
    </row>
    <row r="9" spans="1:15" x14ac:dyDescent="0.3">
      <c r="B9" t="s">
        <v>1</v>
      </c>
    </row>
    <row r="10" spans="1:15" x14ac:dyDescent="0.3">
      <c r="I10" t="s">
        <v>133</v>
      </c>
    </row>
    <row r="11" spans="1:15" x14ac:dyDescent="0.3">
      <c r="B11" t="s">
        <v>2</v>
      </c>
      <c r="C11">
        <v>254</v>
      </c>
      <c r="I11" t="s">
        <v>134</v>
      </c>
    </row>
    <row r="12" spans="1:15" x14ac:dyDescent="0.3">
      <c r="B12" t="s">
        <v>38</v>
      </c>
      <c r="C12" s="14">
        <v>0.21</v>
      </c>
    </row>
  </sheetData>
  <hyperlinks>
    <hyperlink ref="O1" location="Sommaire!A1" display="Retour" xr:uid="{C9C750A7-9310-4F31-A519-E7C75EE2BE91}"/>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786C5-C2F3-48F5-AC63-08D63B76F5B7}">
  <dimension ref="A1:O32"/>
  <sheetViews>
    <sheetView topLeftCell="B1" workbookViewId="0">
      <selection activeCell="O1" sqref="O1"/>
    </sheetView>
  </sheetViews>
  <sheetFormatPr baseColWidth="10" defaultRowHeight="14.4" x14ac:dyDescent="0.3"/>
  <cols>
    <col min="1" max="1" width="14.5546875" customWidth="1"/>
    <col min="2" max="2" width="39.88671875" bestFit="1" customWidth="1"/>
    <col min="3" max="3" width="13.88671875" customWidth="1"/>
    <col min="4" max="4" width="15.88671875" customWidth="1"/>
    <col min="8" max="8" width="16.88671875" customWidth="1"/>
    <col min="257" max="257" width="14.5546875" customWidth="1"/>
    <col min="258" max="258" width="13.6640625" customWidth="1"/>
    <col min="259" max="259" width="13.88671875" customWidth="1"/>
    <col min="513" max="513" width="14.5546875" customWidth="1"/>
    <col min="514" max="514" width="13.6640625" customWidth="1"/>
    <col min="515" max="515" width="13.88671875" customWidth="1"/>
    <col min="769" max="769" width="14.5546875" customWidth="1"/>
    <col min="770" max="770" width="13.6640625" customWidth="1"/>
    <col min="771" max="771" width="13.88671875" customWidth="1"/>
    <col min="1025" max="1025" width="14.5546875" customWidth="1"/>
    <col min="1026" max="1026" width="13.6640625" customWidth="1"/>
    <col min="1027" max="1027" width="13.88671875" customWidth="1"/>
    <col min="1281" max="1281" width="14.5546875" customWidth="1"/>
    <col min="1282" max="1282" width="13.6640625" customWidth="1"/>
    <col min="1283" max="1283" width="13.88671875" customWidth="1"/>
    <col min="1537" max="1537" width="14.5546875" customWidth="1"/>
    <col min="1538" max="1538" width="13.6640625" customWidth="1"/>
    <col min="1539" max="1539" width="13.88671875" customWidth="1"/>
    <col min="1793" max="1793" width="14.5546875" customWidth="1"/>
    <col min="1794" max="1794" width="13.6640625" customWidth="1"/>
    <col min="1795" max="1795" width="13.88671875" customWidth="1"/>
    <col min="2049" max="2049" width="14.5546875" customWidth="1"/>
    <col min="2050" max="2050" width="13.6640625" customWidth="1"/>
    <col min="2051" max="2051" width="13.88671875" customWidth="1"/>
    <col min="2305" max="2305" width="14.5546875" customWidth="1"/>
    <col min="2306" max="2306" width="13.6640625" customWidth="1"/>
    <col min="2307" max="2307" width="13.88671875" customWidth="1"/>
    <col min="2561" max="2561" width="14.5546875" customWidth="1"/>
    <col min="2562" max="2562" width="13.6640625" customWidth="1"/>
    <col min="2563" max="2563" width="13.88671875" customWidth="1"/>
    <col min="2817" max="2817" width="14.5546875" customWidth="1"/>
    <col min="2818" max="2818" width="13.6640625" customWidth="1"/>
    <col min="2819" max="2819" width="13.88671875" customWidth="1"/>
    <col min="3073" max="3073" width="14.5546875" customWidth="1"/>
    <col min="3074" max="3074" width="13.6640625" customWidth="1"/>
    <col min="3075" max="3075" width="13.88671875" customWidth="1"/>
    <col min="3329" max="3329" width="14.5546875" customWidth="1"/>
    <col min="3330" max="3330" width="13.6640625" customWidth="1"/>
    <col min="3331" max="3331" width="13.88671875" customWidth="1"/>
    <col min="3585" max="3585" width="14.5546875" customWidth="1"/>
    <col min="3586" max="3586" width="13.6640625" customWidth="1"/>
    <col min="3587" max="3587" width="13.88671875" customWidth="1"/>
    <col min="3841" max="3841" width="14.5546875" customWidth="1"/>
    <col min="3842" max="3842" width="13.6640625" customWidth="1"/>
    <col min="3843" max="3843" width="13.88671875" customWidth="1"/>
    <col min="4097" max="4097" width="14.5546875" customWidth="1"/>
    <col min="4098" max="4098" width="13.6640625" customWidth="1"/>
    <col min="4099" max="4099" width="13.88671875" customWidth="1"/>
    <col min="4353" max="4353" width="14.5546875" customWidth="1"/>
    <col min="4354" max="4354" width="13.6640625" customWidth="1"/>
    <col min="4355" max="4355" width="13.88671875" customWidth="1"/>
    <col min="4609" max="4609" width="14.5546875" customWidth="1"/>
    <col min="4610" max="4610" width="13.6640625" customWidth="1"/>
    <col min="4611" max="4611" width="13.88671875" customWidth="1"/>
    <col min="4865" max="4865" width="14.5546875" customWidth="1"/>
    <col min="4866" max="4866" width="13.6640625" customWidth="1"/>
    <col min="4867" max="4867" width="13.88671875" customWidth="1"/>
    <col min="5121" max="5121" width="14.5546875" customWidth="1"/>
    <col min="5122" max="5122" width="13.6640625" customWidth="1"/>
    <col min="5123" max="5123" width="13.88671875" customWidth="1"/>
    <col min="5377" max="5377" width="14.5546875" customWidth="1"/>
    <col min="5378" max="5378" width="13.6640625" customWidth="1"/>
    <col min="5379" max="5379" width="13.88671875" customWidth="1"/>
    <col min="5633" max="5633" width="14.5546875" customWidth="1"/>
    <col min="5634" max="5634" width="13.6640625" customWidth="1"/>
    <col min="5635" max="5635" width="13.88671875" customWidth="1"/>
    <col min="5889" max="5889" width="14.5546875" customWidth="1"/>
    <col min="5890" max="5890" width="13.6640625" customWidth="1"/>
    <col min="5891" max="5891" width="13.88671875" customWidth="1"/>
    <col min="6145" max="6145" width="14.5546875" customWidth="1"/>
    <col min="6146" max="6146" width="13.6640625" customWidth="1"/>
    <col min="6147" max="6147" width="13.88671875" customWidth="1"/>
    <col min="6401" max="6401" width="14.5546875" customWidth="1"/>
    <col min="6402" max="6402" width="13.6640625" customWidth="1"/>
    <col min="6403" max="6403" width="13.88671875" customWidth="1"/>
    <col min="6657" max="6657" width="14.5546875" customWidth="1"/>
    <col min="6658" max="6658" width="13.6640625" customWidth="1"/>
    <col min="6659" max="6659" width="13.88671875" customWidth="1"/>
    <col min="6913" max="6913" width="14.5546875" customWidth="1"/>
    <col min="6914" max="6914" width="13.6640625" customWidth="1"/>
    <col min="6915" max="6915" width="13.88671875" customWidth="1"/>
    <col min="7169" max="7169" width="14.5546875" customWidth="1"/>
    <col min="7170" max="7170" width="13.6640625" customWidth="1"/>
    <col min="7171" max="7171" width="13.88671875" customWidth="1"/>
    <col min="7425" max="7425" width="14.5546875" customWidth="1"/>
    <col min="7426" max="7426" width="13.6640625" customWidth="1"/>
    <col min="7427" max="7427" width="13.88671875" customWidth="1"/>
    <col min="7681" max="7681" width="14.5546875" customWidth="1"/>
    <col min="7682" max="7682" width="13.6640625" customWidth="1"/>
    <col min="7683" max="7683" width="13.88671875" customWidth="1"/>
    <col min="7937" max="7937" width="14.5546875" customWidth="1"/>
    <col min="7938" max="7938" width="13.6640625" customWidth="1"/>
    <col min="7939" max="7939" width="13.88671875" customWidth="1"/>
    <col min="8193" max="8193" width="14.5546875" customWidth="1"/>
    <col min="8194" max="8194" width="13.6640625" customWidth="1"/>
    <col min="8195" max="8195" width="13.88671875" customWidth="1"/>
    <col min="8449" max="8449" width="14.5546875" customWidth="1"/>
    <col min="8450" max="8450" width="13.6640625" customWidth="1"/>
    <col min="8451" max="8451" width="13.88671875" customWidth="1"/>
    <col min="8705" max="8705" width="14.5546875" customWidth="1"/>
    <col min="8706" max="8706" width="13.6640625" customWidth="1"/>
    <col min="8707" max="8707" width="13.88671875" customWidth="1"/>
    <col min="8961" max="8961" width="14.5546875" customWidth="1"/>
    <col min="8962" max="8962" width="13.6640625" customWidth="1"/>
    <col min="8963" max="8963" width="13.88671875" customWidth="1"/>
    <col min="9217" max="9217" width="14.5546875" customWidth="1"/>
    <col min="9218" max="9218" width="13.6640625" customWidth="1"/>
    <col min="9219" max="9219" width="13.88671875" customWidth="1"/>
    <col min="9473" max="9473" width="14.5546875" customWidth="1"/>
    <col min="9474" max="9474" width="13.6640625" customWidth="1"/>
    <col min="9475" max="9475" width="13.88671875" customWidth="1"/>
    <col min="9729" max="9729" width="14.5546875" customWidth="1"/>
    <col min="9730" max="9730" width="13.6640625" customWidth="1"/>
    <col min="9731" max="9731" width="13.88671875" customWidth="1"/>
    <col min="9985" max="9985" width="14.5546875" customWidth="1"/>
    <col min="9986" max="9986" width="13.6640625" customWidth="1"/>
    <col min="9987" max="9987" width="13.88671875" customWidth="1"/>
    <col min="10241" max="10241" width="14.5546875" customWidth="1"/>
    <col min="10242" max="10242" width="13.6640625" customWidth="1"/>
    <col min="10243" max="10243" width="13.88671875" customWidth="1"/>
    <col min="10497" max="10497" width="14.5546875" customWidth="1"/>
    <col min="10498" max="10498" width="13.6640625" customWidth="1"/>
    <col min="10499" max="10499" width="13.88671875" customWidth="1"/>
    <col min="10753" max="10753" width="14.5546875" customWidth="1"/>
    <col min="10754" max="10754" width="13.6640625" customWidth="1"/>
    <col min="10755" max="10755" width="13.88671875" customWidth="1"/>
    <col min="11009" max="11009" width="14.5546875" customWidth="1"/>
    <col min="11010" max="11010" width="13.6640625" customWidth="1"/>
    <col min="11011" max="11011" width="13.88671875" customWidth="1"/>
    <col min="11265" max="11265" width="14.5546875" customWidth="1"/>
    <col min="11266" max="11266" width="13.6640625" customWidth="1"/>
    <col min="11267" max="11267" width="13.88671875" customWidth="1"/>
    <col min="11521" max="11521" width="14.5546875" customWidth="1"/>
    <col min="11522" max="11522" width="13.6640625" customWidth="1"/>
    <col min="11523" max="11523" width="13.88671875" customWidth="1"/>
    <col min="11777" max="11777" width="14.5546875" customWidth="1"/>
    <col min="11778" max="11778" width="13.6640625" customWidth="1"/>
    <col min="11779" max="11779" width="13.88671875" customWidth="1"/>
    <col min="12033" max="12033" width="14.5546875" customWidth="1"/>
    <col min="12034" max="12034" width="13.6640625" customWidth="1"/>
    <col min="12035" max="12035" width="13.88671875" customWidth="1"/>
    <col min="12289" max="12289" width="14.5546875" customWidth="1"/>
    <col min="12290" max="12290" width="13.6640625" customWidth="1"/>
    <col min="12291" max="12291" width="13.88671875" customWidth="1"/>
    <col min="12545" max="12545" width="14.5546875" customWidth="1"/>
    <col min="12546" max="12546" width="13.6640625" customWidth="1"/>
    <col min="12547" max="12547" width="13.88671875" customWidth="1"/>
    <col min="12801" max="12801" width="14.5546875" customWidth="1"/>
    <col min="12802" max="12802" width="13.6640625" customWidth="1"/>
    <col min="12803" max="12803" width="13.88671875" customWidth="1"/>
    <col min="13057" max="13057" width="14.5546875" customWidth="1"/>
    <col min="13058" max="13058" width="13.6640625" customWidth="1"/>
    <col min="13059" max="13059" width="13.88671875" customWidth="1"/>
    <col min="13313" max="13313" width="14.5546875" customWidth="1"/>
    <col min="13314" max="13314" width="13.6640625" customWidth="1"/>
    <col min="13315" max="13315" width="13.88671875" customWidth="1"/>
    <col min="13569" max="13569" width="14.5546875" customWidth="1"/>
    <col min="13570" max="13570" width="13.6640625" customWidth="1"/>
    <col min="13571" max="13571" width="13.88671875" customWidth="1"/>
    <col min="13825" max="13825" width="14.5546875" customWidth="1"/>
    <col min="13826" max="13826" width="13.6640625" customWidth="1"/>
    <col min="13827" max="13827" width="13.88671875" customWidth="1"/>
    <col min="14081" max="14081" width="14.5546875" customWidth="1"/>
    <col min="14082" max="14082" width="13.6640625" customWidth="1"/>
    <col min="14083" max="14083" width="13.88671875" customWidth="1"/>
    <col min="14337" max="14337" width="14.5546875" customWidth="1"/>
    <col min="14338" max="14338" width="13.6640625" customWidth="1"/>
    <col min="14339" max="14339" width="13.88671875" customWidth="1"/>
    <col min="14593" max="14593" width="14.5546875" customWidth="1"/>
    <col min="14594" max="14594" width="13.6640625" customWidth="1"/>
    <col min="14595" max="14595" width="13.88671875" customWidth="1"/>
    <col min="14849" max="14849" width="14.5546875" customWidth="1"/>
    <col min="14850" max="14850" width="13.6640625" customWidth="1"/>
    <col min="14851" max="14851" width="13.88671875" customWidth="1"/>
    <col min="15105" max="15105" width="14.5546875" customWidth="1"/>
    <col min="15106" max="15106" width="13.6640625" customWidth="1"/>
    <col min="15107" max="15107" width="13.88671875" customWidth="1"/>
    <col min="15361" max="15361" width="14.5546875" customWidth="1"/>
    <col min="15362" max="15362" width="13.6640625" customWidth="1"/>
    <col min="15363" max="15363" width="13.88671875" customWidth="1"/>
    <col min="15617" max="15617" width="14.5546875" customWidth="1"/>
    <col min="15618" max="15618" width="13.6640625" customWidth="1"/>
    <col min="15619" max="15619" width="13.88671875" customWidth="1"/>
    <col min="15873" max="15873" width="14.5546875" customWidth="1"/>
    <col min="15874" max="15874" width="13.6640625" customWidth="1"/>
    <col min="15875" max="15875" width="13.88671875" customWidth="1"/>
    <col min="16129" max="16129" width="14.5546875" customWidth="1"/>
    <col min="16130" max="16130" width="13.6640625" customWidth="1"/>
    <col min="16131" max="16131" width="13.88671875" customWidth="1"/>
  </cols>
  <sheetData>
    <row r="1" spans="1:15" ht="16.8" x14ac:dyDescent="0.3">
      <c r="A1" s="70" t="s">
        <v>81</v>
      </c>
      <c r="B1" s="71"/>
      <c r="C1" s="71"/>
      <c r="D1" s="71"/>
      <c r="E1" s="71"/>
      <c r="F1" s="71"/>
      <c r="G1" s="71"/>
      <c r="H1" s="71"/>
      <c r="I1" s="71"/>
      <c r="J1" s="71"/>
      <c r="K1" s="72"/>
      <c r="O1" s="52" t="s">
        <v>91</v>
      </c>
    </row>
    <row r="2" spans="1:15" ht="16.8" x14ac:dyDescent="0.3">
      <c r="A2" s="106" t="s">
        <v>148</v>
      </c>
      <c r="B2" s="77"/>
      <c r="C2" s="77"/>
      <c r="D2" s="77"/>
      <c r="E2" s="77"/>
      <c r="F2" s="77"/>
      <c r="G2" s="77"/>
      <c r="H2" s="117" t="s">
        <v>154</v>
      </c>
      <c r="I2" s="77"/>
      <c r="J2" s="77"/>
      <c r="K2" s="78"/>
    </row>
    <row r="3" spans="1:15" ht="16.8" x14ac:dyDescent="0.3">
      <c r="A3" s="106" t="s">
        <v>146</v>
      </c>
      <c r="B3" s="77"/>
      <c r="C3" s="77"/>
      <c r="D3" s="77"/>
      <c r="E3" s="77"/>
      <c r="F3" s="77"/>
      <c r="G3" s="77"/>
      <c r="H3" s="117" t="s">
        <v>155</v>
      </c>
      <c r="I3" s="77"/>
      <c r="J3" s="77"/>
      <c r="K3" s="78"/>
    </row>
    <row r="4" spans="1:15" ht="16.8" x14ac:dyDescent="0.3">
      <c r="A4" s="106" t="s">
        <v>149</v>
      </c>
      <c r="B4" s="77"/>
      <c r="C4" s="77"/>
      <c r="D4" s="77"/>
      <c r="E4" s="77"/>
      <c r="F4" s="77"/>
      <c r="G4" s="77"/>
      <c r="H4" s="117" t="s">
        <v>156</v>
      </c>
      <c r="I4" s="77"/>
      <c r="J4" s="77"/>
      <c r="K4" s="78"/>
    </row>
    <row r="5" spans="1:15" ht="17.399999999999999" thickBot="1" x14ac:dyDescent="0.35">
      <c r="A5" s="107" t="s">
        <v>147</v>
      </c>
      <c r="B5" s="74"/>
      <c r="C5" s="74"/>
      <c r="D5" s="74"/>
      <c r="E5" s="74"/>
      <c r="F5" s="74"/>
      <c r="G5" s="74"/>
      <c r="H5" s="118" t="s">
        <v>157</v>
      </c>
      <c r="I5" s="74"/>
      <c r="J5" s="74"/>
      <c r="K5" s="75"/>
    </row>
    <row r="8" spans="1:15" ht="17.399999999999999" x14ac:dyDescent="0.35">
      <c r="B8" s="108" t="s">
        <v>39</v>
      </c>
      <c r="C8" s="108" t="s">
        <v>40</v>
      </c>
      <c r="D8" s="108" t="s">
        <v>32</v>
      </c>
      <c r="G8" t="s">
        <v>65</v>
      </c>
    </row>
    <row r="9" spans="1:15" x14ac:dyDescent="0.3">
      <c r="B9" t="s">
        <v>135</v>
      </c>
      <c r="C9" s="35" t="s">
        <v>42</v>
      </c>
      <c r="D9" s="36">
        <v>10</v>
      </c>
      <c r="G9" t="s">
        <v>66</v>
      </c>
    </row>
    <row r="10" spans="1:15" x14ac:dyDescent="0.3">
      <c r="B10" t="s">
        <v>136</v>
      </c>
      <c r="C10" s="35" t="s">
        <v>42</v>
      </c>
      <c r="D10" s="36">
        <v>20</v>
      </c>
      <c r="G10" t="s">
        <v>67</v>
      </c>
    </row>
    <row r="11" spans="1:15" x14ac:dyDescent="0.3">
      <c r="B11" t="s">
        <v>137</v>
      </c>
      <c r="C11" s="35" t="s">
        <v>47</v>
      </c>
      <c r="D11" s="36">
        <v>30</v>
      </c>
    </row>
    <row r="12" spans="1:15" x14ac:dyDescent="0.3">
      <c r="B12" t="s">
        <v>138</v>
      </c>
      <c r="C12" s="35" t="s">
        <v>47</v>
      </c>
      <c r="D12" s="36">
        <v>40</v>
      </c>
    </row>
    <row r="13" spans="1:15" x14ac:dyDescent="0.3">
      <c r="B13" t="s">
        <v>139</v>
      </c>
      <c r="C13" s="35" t="s">
        <v>47</v>
      </c>
      <c r="D13" s="36">
        <v>50</v>
      </c>
    </row>
    <row r="14" spans="1:15" x14ac:dyDescent="0.3">
      <c r="B14" t="s">
        <v>140</v>
      </c>
      <c r="C14" s="35" t="s">
        <v>47</v>
      </c>
      <c r="D14" s="36">
        <v>60</v>
      </c>
    </row>
    <row r="15" spans="1:15" x14ac:dyDescent="0.3">
      <c r="B15" t="s">
        <v>141</v>
      </c>
      <c r="C15" s="41" t="s">
        <v>42</v>
      </c>
      <c r="D15" s="36">
        <v>70</v>
      </c>
    </row>
    <row r="16" spans="1:15" x14ac:dyDescent="0.3">
      <c r="B16" t="s">
        <v>142</v>
      </c>
      <c r="C16" s="35" t="s">
        <v>47</v>
      </c>
      <c r="D16" s="36">
        <v>80</v>
      </c>
    </row>
    <row r="17" spans="2:7" x14ac:dyDescent="0.3">
      <c r="B17" t="s">
        <v>143</v>
      </c>
      <c r="C17" s="35" t="s">
        <v>110</v>
      </c>
      <c r="D17" s="36">
        <v>30</v>
      </c>
    </row>
    <row r="18" spans="2:7" x14ac:dyDescent="0.3">
      <c r="B18" t="s">
        <v>144</v>
      </c>
      <c r="C18" s="35" t="s">
        <v>47</v>
      </c>
      <c r="D18" s="36">
        <v>40</v>
      </c>
    </row>
    <row r="19" spans="2:7" x14ac:dyDescent="0.3">
      <c r="B19" t="s">
        <v>145</v>
      </c>
      <c r="C19" s="35" t="s">
        <v>47</v>
      </c>
      <c r="D19" s="36">
        <v>50</v>
      </c>
    </row>
    <row r="20" spans="2:7" x14ac:dyDescent="0.3">
      <c r="E20" s="30"/>
    </row>
    <row r="21" spans="2:7" x14ac:dyDescent="0.3">
      <c r="E21" s="30"/>
    </row>
    <row r="25" spans="2:7" x14ac:dyDescent="0.3">
      <c r="G25" s="30"/>
    </row>
    <row r="26" spans="2:7" x14ac:dyDescent="0.3">
      <c r="G26" s="30"/>
    </row>
    <row r="30" spans="2:7" x14ac:dyDescent="0.3">
      <c r="G30" s="30"/>
    </row>
    <row r="31" spans="2:7" x14ac:dyDescent="0.3">
      <c r="G31" s="30"/>
    </row>
    <row r="32" spans="2:7" x14ac:dyDescent="0.3">
      <c r="G32" s="30"/>
    </row>
  </sheetData>
  <hyperlinks>
    <hyperlink ref="O1" location="Sommaire!A1" display="Retour" xr:uid="{05BF0A83-C499-4681-8516-CECE29906681}"/>
    <hyperlink ref="H2" location="'Filtre1-Prix &gt;= 30'!A1" display="=&gt; Solution1" xr:uid="{8BD97749-1223-4D17-A83E-C7E6D82644D9}"/>
    <hyperlink ref="H3" location="'Filtre2-Prix entre 30 et 50'!A1" display="=&gt; Solution2" xr:uid="{20C3472A-8A2F-4768-B08C-D514BDE5C1D9}"/>
    <hyperlink ref="H4" location="'Filtre3-Catégorie &quot;a&quot; et &quot;b&quot;'!A1" display="=&gt; Solution3" xr:uid="{6DB6C90F-0BB8-42F4-9BA2-756C5E833A5B}"/>
    <hyperlink ref="H5" location="'Filtre4-Articles f'!A1" display="=&gt; Solution4" xr:uid="{4B73B5F1-CBCA-4F57-A499-B1FF7D6FAD15}"/>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95534-61A5-4B08-9840-D4CB6918FF52}">
  <dimension ref="A1:O9"/>
  <sheetViews>
    <sheetView workbookViewId="0">
      <selection activeCell="J1" sqref="J1"/>
    </sheetView>
  </sheetViews>
  <sheetFormatPr baseColWidth="10" defaultRowHeight="14.4" x14ac:dyDescent="0.3"/>
  <cols>
    <col min="2" max="2" width="18.109375" customWidth="1"/>
    <col min="3" max="3" width="14.44140625" customWidth="1"/>
    <col min="6" max="6" width="17.5546875" customWidth="1"/>
    <col min="10" max="10" width="14.88671875" customWidth="1"/>
    <col min="258" max="258" width="18.109375" customWidth="1"/>
    <col min="259" max="259" width="14.44140625" customWidth="1"/>
    <col min="514" max="514" width="18.109375" customWidth="1"/>
    <col min="515" max="515" width="14.44140625" customWidth="1"/>
    <col min="770" max="770" width="18.109375" customWidth="1"/>
    <col min="771" max="771" width="14.44140625" customWidth="1"/>
    <col min="1026" max="1026" width="18.109375" customWidth="1"/>
    <col min="1027" max="1027" width="14.44140625" customWidth="1"/>
    <col min="1282" max="1282" width="18.109375" customWidth="1"/>
    <col min="1283" max="1283" width="14.44140625" customWidth="1"/>
    <col min="1538" max="1538" width="18.109375" customWidth="1"/>
    <col min="1539" max="1539" width="14.44140625" customWidth="1"/>
    <col min="1794" max="1794" width="18.109375" customWidth="1"/>
    <col min="1795" max="1795" width="14.44140625" customWidth="1"/>
    <col min="2050" max="2050" width="18.109375" customWidth="1"/>
    <col min="2051" max="2051" width="14.44140625" customWidth="1"/>
    <col min="2306" max="2306" width="18.109375" customWidth="1"/>
    <col min="2307" max="2307" width="14.44140625" customWidth="1"/>
    <col min="2562" max="2562" width="18.109375" customWidth="1"/>
    <col min="2563" max="2563" width="14.44140625" customWidth="1"/>
    <col min="2818" max="2818" width="18.109375" customWidth="1"/>
    <col min="2819" max="2819" width="14.44140625" customWidth="1"/>
    <col min="3074" max="3074" width="18.109375" customWidth="1"/>
    <col min="3075" max="3075" width="14.44140625" customWidth="1"/>
    <col min="3330" max="3330" width="18.109375" customWidth="1"/>
    <col min="3331" max="3331" width="14.44140625" customWidth="1"/>
    <col min="3586" max="3586" width="18.109375" customWidth="1"/>
    <col min="3587" max="3587" width="14.44140625" customWidth="1"/>
    <col min="3842" max="3842" width="18.109375" customWidth="1"/>
    <col min="3843" max="3843" width="14.44140625" customWidth="1"/>
    <col min="4098" max="4098" width="18.109375" customWidth="1"/>
    <col min="4099" max="4099" width="14.44140625" customWidth="1"/>
    <col min="4354" max="4354" width="18.109375" customWidth="1"/>
    <col min="4355" max="4355" width="14.44140625" customWidth="1"/>
    <col min="4610" max="4610" width="18.109375" customWidth="1"/>
    <col min="4611" max="4611" width="14.44140625" customWidth="1"/>
    <col min="4866" max="4866" width="18.109375" customWidth="1"/>
    <col min="4867" max="4867" width="14.44140625" customWidth="1"/>
    <col min="5122" max="5122" width="18.109375" customWidth="1"/>
    <col min="5123" max="5123" width="14.44140625" customWidth="1"/>
    <col min="5378" max="5378" width="18.109375" customWidth="1"/>
    <col min="5379" max="5379" width="14.44140625" customWidth="1"/>
    <col min="5634" max="5634" width="18.109375" customWidth="1"/>
    <col min="5635" max="5635" width="14.44140625" customWidth="1"/>
    <col min="5890" max="5890" width="18.109375" customWidth="1"/>
    <col min="5891" max="5891" width="14.44140625" customWidth="1"/>
    <col min="6146" max="6146" width="18.109375" customWidth="1"/>
    <col min="6147" max="6147" width="14.44140625" customWidth="1"/>
    <col min="6402" max="6402" width="18.109375" customWidth="1"/>
    <col min="6403" max="6403" width="14.44140625" customWidth="1"/>
    <col min="6658" max="6658" width="18.109375" customWidth="1"/>
    <col min="6659" max="6659" width="14.44140625" customWidth="1"/>
    <col min="6914" max="6914" width="18.109375" customWidth="1"/>
    <col min="6915" max="6915" width="14.44140625" customWidth="1"/>
    <col min="7170" max="7170" width="18.109375" customWidth="1"/>
    <col min="7171" max="7171" width="14.44140625" customWidth="1"/>
    <col min="7426" max="7426" width="18.109375" customWidth="1"/>
    <col min="7427" max="7427" width="14.44140625" customWidth="1"/>
    <col min="7682" max="7682" width="18.109375" customWidth="1"/>
    <col min="7683" max="7683" width="14.44140625" customWidth="1"/>
    <col min="7938" max="7938" width="18.109375" customWidth="1"/>
    <col min="7939" max="7939" width="14.44140625" customWidth="1"/>
    <col min="8194" max="8194" width="18.109375" customWidth="1"/>
    <col min="8195" max="8195" width="14.44140625" customWidth="1"/>
    <col min="8450" max="8450" width="18.109375" customWidth="1"/>
    <col min="8451" max="8451" width="14.44140625" customWidth="1"/>
    <col min="8706" max="8706" width="18.109375" customWidth="1"/>
    <col min="8707" max="8707" width="14.44140625" customWidth="1"/>
    <col min="8962" max="8962" width="18.109375" customWidth="1"/>
    <col min="8963" max="8963" width="14.44140625" customWidth="1"/>
    <col min="9218" max="9218" width="18.109375" customWidth="1"/>
    <col min="9219" max="9219" width="14.44140625" customWidth="1"/>
    <col min="9474" max="9474" width="18.109375" customWidth="1"/>
    <col min="9475" max="9475" width="14.44140625" customWidth="1"/>
    <col min="9730" max="9730" width="18.109375" customWidth="1"/>
    <col min="9731" max="9731" width="14.44140625" customWidth="1"/>
    <col min="9986" max="9986" width="18.109375" customWidth="1"/>
    <col min="9987" max="9987" width="14.44140625" customWidth="1"/>
    <col min="10242" max="10242" width="18.109375" customWidth="1"/>
    <col min="10243" max="10243" width="14.44140625" customWidth="1"/>
    <col min="10498" max="10498" width="18.109375" customWidth="1"/>
    <col min="10499" max="10499" width="14.44140625" customWidth="1"/>
    <col min="10754" max="10754" width="18.109375" customWidth="1"/>
    <col min="10755" max="10755" width="14.44140625" customWidth="1"/>
    <col min="11010" max="11010" width="18.109375" customWidth="1"/>
    <col min="11011" max="11011" width="14.44140625" customWidth="1"/>
    <col min="11266" max="11266" width="18.109375" customWidth="1"/>
    <col min="11267" max="11267" width="14.44140625" customWidth="1"/>
    <col min="11522" max="11522" width="18.109375" customWidth="1"/>
    <col min="11523" max="11523" width="14.44140625" customWidth="1"/>
    <col min="11778" max="11778" width="18.109375" customWidth="1"/>
    <col min="11779" max="11779" width="14.44140625" customWidth="1"/>
    <col min="12034" max="12034" width="18.109375" customWidth="1"/>
    <col min="12035" max="12035" width="14.44140625" customWidth="1"/>
    <col min="12290" max="12290" width="18.109375" customWidth="1"/>
    <col min="12291" max="12291" width="14.44140625" customWidth="1"/>
    <col min="12546" max="12546" width="18.109375" customWidth="1"/>
    <col min="12547" max="12547" width="14.44140625" customWidth="1"/>
    <col min="12802" max="12802" width="18.109375" customWidth="1"/>
    <col min="12803" max="12803" width="14.44140625" customWidth="1"/>
    <col min="13058" max="13058" width="18.109375" customWidth="1"/>
    <col min="13059" max="13059" width="14.44140625" customWidth="1"/>
    <col min="13314" max="13314" width="18.109375" customWidth="1"/>
    <col min="13315" max="13315" width="14.44140625" customWidth="1"/>
    <col min="13570" max="13570" width="18.109375" customWidth="1"/>
    <col min="13571" max="13571" width="14.44140625" customWidth="1"/>
    <col min="13826" max="13826" width="18.109375" customWidth="1"/>
    <col min="13827" max="13827" width="14.44140625" customWidth="1"/>
    <col min="14082" max="14082" width="18.109375" customWidth="1"/>
    <col min="14083" max="14083" width="14.44140625" customWidth="1"/>
    <col min="14338" max="14338" width="18.109375" customWidth="1"/>
    <col min="14339" max="14339" width="14.44140625" customWidth="1"/>
    <col min="14594" max="14594" width="18.109375" customWidth="1"/>
    <col min="14595" max="14595" width="14.44140625" customWidth="1"/>
    <col min="14850" max="14850" width="18.109375" customWidth="1"/>
    <col min="14851" max="14851" width="14.44140625" customWidth="1"/>
    <col min="15106" max="15106" width="18.109375" customWidth="1"/>
    <col min="15107" max="15107" width="14.44140625" customWidth="1"/>
    <col min="15362" max="15362" width="18.109375" customWidth="1"/>
    <col min="15363" max="15363" width="14.44140625" customWidth="1"/>
    <col min="15618" max="15618" width="18.109375" customWidth="1"/>
    <col min="15619" max="15619" width="14.44140625" customWidth="1"/>
    <col min="15874" max="15874" width="18.109375" customWidth="1"/>
    <col min="15875" max="15875" width="14.44140625" customWidth="1"/>
    <col min="16130" max="16130" width="18.109375" customWidth="1"/>
    <col min="16131" max="16131" width="14.44140625" customWidth="1"/>
  </cols>
  <sheetData>
    <row r="1" spans="1:15" ht="16.8" x14ac:dyDescent="0.3">
      <c r="A1" s="70" t="s">
        <v>150</v>
      </c>
      <c r="B1" s="71"/>
      <c r="C1" s="71"/>
      <c r="D1" s="71"/>
      <c r="E1" s="71"/>
      <c r="F1" s="71"/>
      <c r="G1" s="71"/>
      <c r="H1" s="71"/>
      <c r="I1" s="71"/>
      <c r="J1" s="119" t="s">
        <v>158</v>
      </c>
      <c r="K1" s="72"/>
      <c r="O1" s="52" t="s">
        <v>91</v>
      </c>
    </row>
    <row r="2" spans="1:15" ht="17.399999999999999" thickBot="1" x14ac:dyDescent="0.35">
      <c r="A2" s="73" t="s">
        <v>148</v>
      </c>
      <c r="B2" s="74"/>
      <c r="C2" s="74"/>
      <c r="D2" s="74"/>
      <c r="E2" s="74"/>
      <c r="F2" s="74"/>
      <c r="G2" s="74"/>
      <c r="H2" s="74"/>
      <c r="I2" s="74"/>
      <c r="J2" s="74"/>
      <c r="K2" s="75"/>
    </row>
    <row r="7" spans="1:15" x14ac:dyDescent="0.3">
      <c r="B7" s="30"/>
    </row>
    <row r="8" spans="1:15" x14ac:dyDescent="0.3">
      <c r="B8" s="30"/>
    </row>
    <row r="9" spans="1:15" x14ac:dyDescent="0.3">
      <c r="B9" s="30"/>
    </row>
  </sheetData>
  <hyperlinks>
    <hyperlink ref="O1" location="Sommaire!A1" display="Retour" xr:uid="{5F5864DB-5AA2-42FC-A5BF-CD5C5029B030}"/>
    <hyperlink ref="J1" location="Question7!A1" display="Retour Datas" xr:uid="{6735F6A3-94A4-4E6F-95AB-DD71B76F286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6B2F1-FECE-48A7-91EF-E24D1170631C}">
  <dimension ref="A1:O9"/>
  <sheetViews>
    <sheetView workbookViewId="0">
      <selection activeCell="J1" sqref="J1"/>
    </sheetView>
  </sheetViews>
  <sheetFormatPr baseColWidth="10" defaultRowHeight="14.4" x14ac:dyDescent="0.3"/>
  <cols>
    <col min="2" max="2" width="18.109375" customWidth="1"/>
    <col min="3" max="3" width="14.44140625" customWidth="1"/>
    <col min="6" max="6" width="17.5546875" customWidth="1"/>
    <col min="10" max="10" width="16.109375" customWidth="1"/>
    <col min="258" max="258" width="18.109375" customWidth="1"/>
    <col min="259" max="259" width="14.44140625" customWidth="1"/>
    <col min="514" max="514" width="18.109375" customWidth="1"/>
    <col min="515" max="515" width="14.44140625" customWidth="1"/>
    <col min="770" max="770" width="18.109375" customWidth="1"/>
    <col min="771" max="771" width="14.44140625" customWidth="1"/>
    <col min="1026" max="1026" width="18.109375" customWidth="1"/>
    <col min="1027" max="1027" width="14.44140625" customWidth="1"/>
    <col min="1282" max="1282" width="18.109375" customWidth="1"/>
    <col min="1283" max="1283" width="14.44140625" customWidth="1"/>
    <col min="1538" max="1538" width="18.109375" customWidth="1"/>
    <col min="1539" max="1539" width="14.44140625" customWidth="1"/>
    <col min="1794" max="1794" width="18.109375" customWidth="1"/>
    <col min="1795" max="1795" width="14.44140625" customWidth="1"/>
    <col min="2050" max="2050" width="18.109375" customWidth="1"/>
    <col min="2051" max="2051" width="14.44140625" customWidth="1"/>
    <col min="2306" max="2306" width="18.109375" customWidth="1"/>
    <col min="2307" max="2307" width="14.44140625" customWidth="1"/>
    <col min="2562" max="2562" width="18.109375" customWidth="1"/>
    <col min="2563" max="2563" width="14.44140625" customWidth="1"/>
    <col min="2818" max="2818" width="18.109375" customWidth="1"/>
    <col min="2819" max="2819" width="14.44140625" customWidth="1"/>
    <col min="3074" max="3074" width="18.109375" customWidth="1"/>
    <col min="3075" max="3075" width="14.44140625" customWidth="1"/>
    <col min="3330" max="3330" width="18.109375" customWidth="1"/>
    <col min="3331" max="3331" width="14.44140625" customWidth="1"/>
    <col min="3586" max="3586" width="18.109375" customWidth="1"/>
    <col min="3587" max="3587" width="14.44140625" customWidth="1"/>
    <col min="3842" max="3842" width="18.109375" customWidth="1"/>
    <col min="3843" max="3843" width="14.44140625" customWidth="1"/>
    <col min="4098" max="4098" width="18.109375" customWidth="1"/>
    <col min="4099" max="4099" width="14.44140625" customWidth="1"/>
    <col min="4354" max="4354" width="18.109375" customWidth="1"/>
    <col min="4355" max="4355" width="14.44140625" customWidth="1"/>
    <col min="4610" max="4610" width="18.109375" customWidth="1"/>
    <col min="4611" max="4611" width="14.44140625" customWidth="1"/>
    <col min="4866" max="4866" width="18.109375" customWidth="1"/>
    <col min="4867" max="4867" width="14.44140625" customWidth="1"/>
    <col min="5122" max="5122" width="18.109375" customWidth="1"/>
    <col min="5123" max="5123" width="14.44140625" customWidth="1"/>
    <col min="5378" max="5378" width="18.109375" customWidth="1"/>
    <col min="5379" max="5379" width="14.44140625" customWidth="1"/>
    <col min="5634" max="5634" width="18.109375" customWidth="1"/>
    <col min="5635" max="5635" width="14.44140625" customWidth="1"/>
    <col min="5890" max="5890" width="18.109375" customWidth="1"/>
    <col min="5891" max="5891" width="14.44140625" customWidth="1"/>
    <col min="6146" max="6146" width="18.109375" customWidth="1"/>
    <col min="6147" max="6147" width="14.44140625" customWidth="1"/>
    <col min="6402" max="6402" width="18.109375" customWidth="1"/>
    <col min="6403" max="6403" width="14.44140625" customWidth="1"/>
    <col min="6658" max="6658" width="18.109375" customWidth="1"/>
    <col min="6659" max="6659" width="14.44140625" customWidth="1"/>
    <col min="6914" max="6914" width="18.109375" customWidth="1"/>
    <col min="6915" max="6915" width="14.44140625" customWidth="1"/>
    <col min="7170" max="7170" width="18.109375" customWidth="1"/>
    <col min="7171" max="7171" width="14.44140625" customWidth="1"/>
    <col min="7426" max="7426" width="18.109375" customWidth="1"/>
    <col min="7427" max="7427" width="14.44140625" customWidth="1"/>
    <col min="7682" max="7682" width="18.109375" customWidth="1"/>
    <col min="7683" max="7683" width="14.44140625" customWidth="1"/>
    <col min="7938" max="7938" width="18.109375" customWidth="1"/>
    <col min="7939" max="7939" width="14.44140625" customWidth="1"/>
    <col min="8194" max="8194" width="18.109375" customWidth="1"/>
    <col min="8195" max="8195" width="14.44140625" customWidth="1"/>
    <col min="8450" max="8450" width="18.109375" customWidth="1"/>
    <col min="8451" max="8451" width="14.44140625" customWidth="1"/>
    <col min="8706" max="8706" width="18.109375" customWidth="1"/>
    <col min="8707" max="8707" width="14.44140625" customWidth="1"/>
    <col min="8962" max="8962" width="18.109375" customWidth="1"/>
    <col min="8963" max="8963" width="14.44140625" customWidth="1"/>
    <col min="9218" max="9218" width="18.109375" customWidth="1"/>
    <col min="9219" max="9219" width="14.44140625" customWidth="1"/>
    <col min="9474" max="9474" width="18.109375" customWidth="1"/>
    <col min="9475" max="9475" width="14.44140625" customWidth="1"/>
    <col min="9730" max="9730" width="18.109375" customWidth="1"/>
    <col min="9731" max="9731" width="14.44140625" customWidth="1"/>
    <col min="9986" max="9986" width="18.109375" customWidth="1"/>
    <col min="9987" max="9987" width="14.44140625" customWidth="1"/>
    <col min="10242" max="10242" width="18.109375" customWidth="1"/>
    <col min="10243" max="10243" width="14.44140625" customWidth="1"/>
    <col min="10498" max="10498" width="18.109375" customWidth="1"/>
    <col min="10499" max="10499" width="14.44140625" customWidth="1"/>
    <col min="10754" max="10754" width="18.109375" customWidth="1"/>
    <col min="10755" max="10755" width="14.44140625" customWidth="1"/>
    <col min="11010" max="11010" width="18.109375" customWidth="1"/>
    <col min="11011" max="11011" width="14.44140625" customWidth="1"/>
    <col min="11266" max="11266" width="18.109375" customWidth="1"/>
    <col min="11267" max="11267" width="14.44140625" customWidth="1"/>
    <col min="11522" max="11522" width="18.109375" customWidth="1"/>
    <col min="11523" max="11523" width="14.44140625" customWidth="1"/>
    <col min="11778" max="11778" width="18.109375" customWidth="1"/>
    <col min="11779" max="11779" width="14.44140625" customWidth="1"/>
    <col min="12034" max="12034" width="18.109375" customWidth="1"/>
    <col min="12035" max="12035" width="14.44140625" customWidth="1"/>
    <col min="12290" max="12290" width="18.109375" customWidth="1"/>
    <col min="12291" max="12291" width="14.44140625" customWidth="1"/>
    <col min="12546" max="12546" width="18.109375" customWidth="1"/>
    <col min="12547" max="12547" width="14.44140625" customWidth="1"/>
    <col min="12802" max="12802" width="18.109375" customWidth="1"/>
    <col min="12803" max="12803" width="14.44140625" customWidth="1"/>
    <col min="13058" max="13058" width="18.109375" customWidth="1"/>
    <col min="13059" max="13059" width="14.44140625" customWidth="1"/>
    <col min="13314" max="13314" width="18.109375" customWidth="1"/>
    <col min="13315" max="13315" width="14.44140625" customWidth="1"/>
    <col min="13570" max="13570" width="18.109375" customWidth="1"/>
    <col min="13571" max="13571" width="14.44140625" customWidth="1"/>
    <col min="13826" max="13826" width="18.109375" customWidth="1"/>
    <col min="13827" max="13827" width="14.44140625" customWidth="1"/>
    <col min="14082" max="14082" width="18.109375" customWidth="1"/>
    <col min="14083" max="14083" width="14.44140625" customWidth="1"/>
    <col min="14338" max="14338" width="18.109375" customWidth="1"/>
    <col min="14339" max="14339" width="14.44140625" customWidth="1"/>
    <col min="14594" max="14594" width="18.109375" customWidth="1"/>
    <col min="14595" max="14595" width="14.44140625" customWidth="1"/>
    <col min="14850" max="14850" width="18.109375" customWidth="1"/>
    <col min="14851" max="14851" width="14.44140625" customWidth="1"/>
    <col min="15106" max="15106" width="18.109375" customWidth="1"/>
    <col min="15107" max="15107" width="14.44140625" customWidth="1"/>
    <col min="15362" max="15362" width="18.109375" customWidth="1"/>
    <col min="15363" max="15363" width="14.44140625" customWidth="1"/>
    <col min="15618" max="15618" width="18.109375" customWidth="1"/>
    <col min="15619" max="15619" width="14.44140625" customWidth="1"/>
    <col min="15874" max="15874" width="18.109375" customWidth="1"/>
    <col min="15875" max="15875" width="14.44140625" customWidth="1"/>
    <col min="16130" max="16130" width="18.109375" customWidth="1"/>
    <col min="16131" max="16131" width="14.44140625" customWidth="1"/>
  </cols>
  <sheetData>
    <row r="1" spans="1:15" ht="16.8" x14ac:dyDescent="0.3">
      <c r="A1" s="70" t="s">
        <v>150</v>
      </c>
      <c r="B1" s="71"/>
      <c r="C1" s="71"/>
      <c r="D1" s="71"/>
      <c r="E1" s="71"/>
      <c r="F1" s="71"/>
      <c r="G1" s="71"/>
      <c r="H1" s="71"/>
      <c r="I1" s="71"/>
      <c r="J1" s="119" t="s">
        <v>158</v>
      </c>
      <c r="K1" s="72"/>
      <c r="O1" s="52" t="s">
        <v>91</v>
      </c>
    </row>
    <row r="2" spans="1:15" ht="17.399999999999999" thickBot="1" x14ac:dyDescent="0.35">
      <c r="A2" s="73" t="s">
        <v>146</v>
      </c>
      <c r="B2" s="74"/>
      <c r="C2" s="74"/>
      <c r="D2" s="74"/>
      <c r="E2" s="74"/>
      <c r="F2" s="74"/>
      <c r="G2" s="74"/>
      <c r="H2" s="74"/>
      <c r="I2" s="74"/>
      <c r="J2" s="74"/>
      <c r="K2" s="75"/>
    </row>
    <row r="9" spans="1:15" x14ac:dyDescent="0.3">
      <c r="B9" s="30"/>
    </row>
  </sheetData>
  <hyperlinks>
    <hyperlink ref="O1" location="Sommaire!A1" display="Retour" xr:uid="{1A44BAB9-D473-4454-B27A-A29CAB7F1A1A}"/>
    <hyperlink ref="J1" location="Question7!A1" display="Retour Datas" xr:uid="{CD0D338F-999F-4DE7-8694-8A77DAA9B1D1}"/>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B794E-EB50-4D48-BE1D-5BB1D28A77F7}">
  <dimension ref="A1:O9"/>
  <sheetViews>
    <sheetView workbookViewId="0"/>
  </sheetViews>
  <sheetFormatPr baseColWidth="10" defaultRowHeight="14.4" x14ac:dyDescent="0.3"/>
  <cols>
    <col min="2" max="2" width="18.109375" customWidth="1"/>
    <col min="3" max="3" width="14.44140625" customWidth="1"/>
    <col min="6" max="6" width="17.5546875" customWidth="1"/>
    <col min="10" max="10" width="16.109375" customWidth="1"/>
    <col min="258" max="258" width="18.109375" customWidth="1"/>
    <col min="259" max="259" width="14.44140625" customWidth="1"/>
    <col min="514" max="514" width="18.109375" customWidth="1"/>
    <col min="515" max="515" width="14.44140625" customWidth="1"/>
    <col min="770" max="770" width="18.109375" customWidth="1"/>
    <col min="771" max="771" width="14.44140625" customWidth="1"/>
    <col min="1026" max="1026" width="18.109375" customWidth="1"/>
    <col min="1027" max="1027" width="14.44140625" customWidth="1"/>
    <col min="1282" max="1282" width="18.109375" customWidth="1"/>
    <col min="1283" max="1283" width="14.44140625" customWidth="1"/>
    <col min="1538" max="1538" width="18.109375" customWidth="1"/>
    <col min="1539" max="1539" width="14.44140625" customWidth="1"/>
    <col min="1794" max="1794" width="18.109375" customWidth="1"/>
    <col min="1795" max="1795" width="14.44140625" customWidth="1"/>
    <col min="2050" max="2050" width="18.109375" customWidth="1"/>
    <col min="2051" max="2051" width="14.44140625" customWidth="1"/>
    <col min="2306" max="2306" width="18.109375" customWidth="1"/>
    <col min="2307" max="2307" width="14.44140625" customWidth="1"/>
    <col min="2562" max="2562" width="18.109375" customWidth="1"/>
    <col min="2563" max="2563" width="14.44140625" customWidth="1"/>
    <col min="2818" max="2818" width="18.109375" customWidth="1"/>
    <col min="2819" max="2819" width="14.44140625" customWidth="1"/>
    <col min="3074" max="3074" width="18.109375" customWidth="1"/>
    <col min="3075" max="3075" width="14.44140625" customWidth="1"/>
    <col min="3330" max="3330" width="18.109375" customWidth="1"/>
    <col min="3331" max="3331" width="14.44140625" customWidth="1"/>
    <col min="3586" max="3586" width="18.109375" customWidth="1"/>
    <col min="3587" max="3587" width="14.44140625" customWidth="1"/>
    <col min="3842" max="3842" width="18.109375" customWidth="1"/>
    <col min="3843" max="3843" width="14.44140625" customWidth="1"/>
    <col min="4098" max="4098" width="18.109375" customWidth="1"/>
    <col min="4099" max="4099" width="14.44140625" customWidth="1"/>
    <col min="4354" max="4354" width="18.109375" customWidth="1"/>
    <col min="4355" max="4355" width="14.44140625" customWidth="1"/>
    <col min="4610" max="4610" width="18.109375" customWidth="1"/>
    <col min="4611" max="4611" width="14.44140625" customWidth="1"/>
    <col min="4866" max="4866" width="18.109375" customWidth="1"/>
    <col min="4867" max="4867" width="14.44140625" customWidth="1"/>
    <col min="5122" max="5122" width="18.109375" customWidth="1"/>
    <col min="5123" max="5123" width="14.44140625" customWidth="1"/>
    <col min="5378" max="5378" width="18.109375" customWidth="1"/>
    <col min="5379" max="5379" width="14.44140625" customWidth="1"/>
    <col min="5634" max="5634" width="18.109375" customWidth="1"/>
    <col min="5635" max="5635" width="14.44140625" customWidth="1"/>
    <col min="5890" max="5890" width="18.109375" customWidth="1"/>
    <col min="5891" max="5891" width="14.44140625" customWidth="1"/>
    <col min="6146" max="6146" width="18.109375" customWidth="1"/>
    <col min="6147" max="6147" width="14.44140625" customWidth="1"/>
    <col min="6402" max="6402" width="18.109375" customWidth="1"/>
    <col min="6403" max="6403" width="14.44140625" customWidth="1"/>
    <col min="6658" max="6658" width="18.109375" customWidth="1"/>
    <col min="6659" max="6659" width="14.44140625" customWidth="1"/>
    <col min="6914" max="6914" width="18.109375" customWidth="1"/>
    <col min="6915" max="6915" width="14.44140625" customWidth="1"/>
    <col min="7170" max="7170" width="18.109375" customWidth="1"/>
    <col min="7171" max="7171" width="14.44140625" customWidth="1"/>
    <col min="7426" max="7426" width="18.109375" customWidth="1"/>
    <col min="7427" max="7427" width="14.44140625" customWidth="1"/>
    <col min="7682" max="7682" width="18.109375" customWidth="1"/>
    <col min="7683" max="7683" width="14.44140625" customWidth="1"/>
    <col min="7938" max="7938" width="18.109375" customWidth="1"/>
    <col min="7939" max="7939" width="14.44140625" customWidth="1"/>
    <col min="8194" max="8194" width="18.109375" customWidth="1"/>
    <col min="8195" max="8195" width="14.44140625" customWidth="1"/>
    <col min="8450" max="8450" width="18.109375" customWidth="1"/>
    <col min="8451" max="8451" width="14.44140625" customWidth="1"/>
    <col min="8706" max="8706" width="18.109375" customWidth="1"/>
    <col min="8707" max="8707" width="14.44140625" customWidth="1"/>
    <col min="8962" max="8962" width="18.109375" customWidth="1"/>
    <col min="8963" max="8963" width="14.44140625" customWidth="1"/>
    <col min="9218" max="9218" width="18.109375" customWidth="1"/>
    <col min="9219" max="9219" width="14.44140625" customWidth="1"/>
    <col min="9474" max="9474" width="18.109375" customWidth="1"/>
    <col min="9475" max="9475" width="14.44140625" customWidth="1"/>
    <col min="9730" max="9730" width="18.109375" customWidth="1"/>
    <col min="9731" max="9731" width="14.44140625" customWidth="1"/>
    <col min="9986" max="9986" width="18.109375" customWidth="1"/>
    <col min="9987" max="9987" width="14.44140625" customWidth="1"/>
    <col min="10242" max="10242" width="18.109375" customWidth="1"/>
    <col min="10243" max="10243" width="14.44140625" customWidth="1"/>
    <col min="10498" max="10498" width="18.109375" customWidth="1"/>
    <col min="10499" max="10499" width="14.44140625" customWidth="1"/>
    <col min="10754" max="10754" width="18.109375" customWidth="1"/>
    <col min="10755" max="10755" width="14.44140625" customWidth="1"/>
    <col min="11010" max="11010" width="18.109375" customWidth="1"/>
    <col min="11011" max="11011" width="14.44140625" customWidth="1"/>
    <col min="11266" max="11266" width="18.109375" customWidth="1"/>
    <col min="11267" max="11267" width="14.44140625" customWidth="1"/>
    <col min="11522" max="11522" width="18.109375" customWidth="1"/>
    <col min="11523" max="11523" width="14.44140625" customWidth="1"/>
    <col min="11778" max="11778" width="18.109375" customWidth="1"/>
    <col min="11779" max="11779" width="14.44140625" customWidth="1"/>
    <col min="12034" max="12034" width="18.109375" customWidth="1"/>
    <col min="12035" max="12035" width="14.44140625" customWidth="1"/>
    <col min="12290" max="12290" width="18.109375" customWidth="1"/>
    <col min="12291" max="12291" width="14.44140625" customWidth="1"/>
    <col min="12546" max="12546" width="18.109375" customWidth="1"/>
    <col min="12547" max="12547" width="14.44140625" customWidth="1"/>
    <col min="12802" max="12802" width="18.109375" customWidth="1"/>
    <col min="12803" max="12803" width="14.44140625" customWidth="1"/>
    <col min="13058" max="13058" width="18.109375" customWidth="1"/>
    <col min="13059" max="13059" width="14.44140625" customWidth="1"/>
    <col min="13314" max="13314" width="18.109375" customWidth="1"/>
    <col min="13315" max="13315" width="14.44140625" customWidth="1"/>
    <col min="13570" max="13570" width="18.109375" customWidth="1"/>
    <col min="13571" max="13571" width="14.44140625" customWidth="1"/>
    <col min="13826" max="13826" width="18.109375" customWidth="1"/>
    <col min="13827" max="13827" width="14.44140625" customWidth="1"/>
    <col min="14082" max="14082" width="18.109375" customWidth="1"/>
    <col min="14083" max="14083" width="14.44140625" customWidth="1"/>
    <col min="14338" max="14338" width="18.109375" customWidth="1"/>
    <col min="14339" max="14339" width="14.44140625" customWidth="1"/>
    <col min="14594" max="14594" width="18.109375" customWidth="1"/>
    <col min="14595" max="14595" width="14.44140625" customWidth="1"/>
    <col min="14850" max="14850" width="18.109375" customWidth="1"/>
    <col min="14851" max="14851" width="14.44140625" customWidth="1"/>
    <col min="15106" max="15106" width="18.109375" customWidth="1"/>
    <col min="15107" max="15107" width="14.44140625" customWidth="1"/>
    <col min="15362" max="15362" width="18.109375" customWidth="1"/>
    <col min="15363" max="15363" width="14.44140625" customWidth="1"/>
    <col min="15618" max="15618" width="18.109375" customWidth="1"/>
    <col min="15619" max="15619" width="14.44140625" customWidth="1"/>
    <col min="15874" max="15874" width="18.109375" customWidth="1"/>
    <col min="15875" max="15875" width="14.44140625" customWidth="1"/>
    <col min="16130" max="16130" width="18.109375" customWidth="1"/>
    <col min="16131" max="16131" width="14.44140625" customWidth="1"/>
  </cols>
  <sheetData>
    <row r="1" spans="1:15" ht="16.8" x14ac:dyDescent="0.3">
      <c r="A1" s="70" t="s">
        <v>150</v>
      </c>
      <c r="B1" s="112"/>
      <c r="C1" s="112"/>
      <c r="D1" s="112"/>
      <c r="E1" s="112"/>
      <c r="F1" s="112"/>
      <c r="G1" s="112"/>
      <c r="H1" s="112"/>
      <c r="I1" s="112"/>
      <c r="J1" s="119" t="s">
        <v>158</v>
      </c>
      <c r="K1" s="113"/>
      <c r="O1" s="52" t="s">
        <v>91</v>
      </c>
    </row>
    <row r="2" spans="1:15" ht="17.399999999999999" thickBot="1" x14ac:dyDescent="0.35">
      <c r="A2" s="73" t="s">
        <v>149</v>
      </c>
      <c r="B2" s="114"/>
      <c r="C2" s="114"/>
      <c r="D2" s="114"/>
      <c r="E2" s="114"/>
      <c r="F2" s="114"/>
      <c r="G2" s="114"/>
      <c r="H2" s="114"/>
      <c r="I2" s="114"/>
      <c r="J2" s="114"/>
      <c r="K2" s="115"/>
    </row>
    <row r="9" spans="1:15" x14ac:dyDescent="0.3">
      <c r="B9" s="30"/>
    </row>
  </sheetData>
  <hyperlinks>
    <hyperlink ref="O1" location="Sommaire!A1" display="Retour" xr:uid="{478ABB76-1AA4-4E2D-BFE9-10547D0319D4}"/>
    <hyperlink ref="J1" location="Question7!A1" display="Retour Datas" xr:uid="{740207D5-95CB-4143-ACF6-A5B12C67619A}"/>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408B8-86A6-4970-A502-97A6E03DCF97}">
  <dimension ref="A1:O9"/>
  <sheetViews>
    <sheetView workbookViewId="0">
      <selection activeCell="J1" sqref="J1"/>
    </sheetView>
  </sheetViews>
  <sheetFormatPr baseColWidth="10" defaultRowHeight="14.4" x14ac:dyDescent="0.3"/>
  <cols>
    <col min="2" max="2" width="18.109375" customWidth="1"/>
    <col min="3" max="3" width="14.44140625" customWidth="1"/>
    <col min="6" max="6" width="17.5546875" customWidth="1"/>
    <col min="10" max="10" width="16.6640625" customWidth="1"/>
    <col min="258" max="258" width="18.109375" customWidth="1"/>
    <col min="259" max="259" width="14.44140625" customWidth="1"/>
    <col min="514" max="514" width="18.109375" customWidth="1"/>
    <col min="515" max="515" width="14.44140625" customWidth="1"/>
    <col min="770" max="770" width="18.109375" customWidth="1"/>
    <col min="771" max="771" width="14.44140625" customWidth="1"/>
    <col min="1026" max="1026" width="18.109375" customWidth="1"/>
    <col min="1027" max="1027" width="14.44140625" customWidth="1"/>
    <col min="1282" max="1282" width="18.109375" customWidth="1"/>
    <col min="1283" max="1283" width="14.44140625" customWidth="1"/>
    <col min="1538" max="1538" width="18.109375" customWidth="1"/>
    <col min="1539" max="1539" width="14.44140625" customWidth="1"/>
    <col min="1794" max="1794" width="18.109375" customWidth="1"/>
    <col min="1795" max="1795" width="14.44140625" customWidth="1"/>
    <col min="2050" max="2050" width="18.109375" customWidth="1"/>
    <col min="2051" max="2051" width="14.44140625" customWidth="1"/>
    <col min="2306" max="2306" width="18.109375" customWidth="1"/>
    <col min="2307" max="2307" width="14.44140625" customWidth="1"/>
    <col min="2562" max="2562" width="18.109375" customWidth="1"/>
    <col min="2563" max="2563" width="14.44140625" customWidth="1"/>
    <col min="2818" max="2818" width="18.109375" customWidth="1"/>
    <col min="2819" max="2819" width="14.44140625" customWidth="1"/>
    <col min="3074" max="3074" width="18.109375" customWidth="1"/>
    <col min="3075" max="3075" width="14.44140625" customWidth="1"/>
    <col min="3330" max="3330" width="18.109375" customWidth="1"/>
    <col min="3331" max="3331" width="14.44140625" customWidth="1"/>
    <col min="3586" max="3586" width="18.109375" customWidth="1"/>
    <col min="3587" max="3587" width="14.44140625" customWidth="1"/>
    <col min="3842" max="3842" width="18.109375" customWidth="1"/>
    <col min="3843" max="3843" width="14.44140625" customWidth="1"/>
    <col min="4098" max="4098" width="18.109375" customWidth="1"/>
    <col min="4099" max="4099" width="14.44140625" customWidth="1"/>
    <col min="4354" max="4354" width="18.109375" customWidth="1"/>
    <col min="4355" max="4355" width="14.44140625" customWidth="1"/>
    <col min="4610" max="4610" width="18.109375" customWidth="1"/>
    <col min="4611" max="4611" width="14.44140625" customWidth="1"/>
    <col min="4866" max="4866" width="18.109375" customWidth="1"/>
    <col min="4867" max="4867" width="14.44140625" customWidth="1"/>
    <col min="5122" max="5122" width="18.109375" customWidth="1"/>
    <col min="5123" max="5123" width="14.44140625" customWidth="1"/>
    <col min="5378" max="5378" width="18.109375" customWidth="1"/>
    <col min="5379" max="5379" width="14.44140625" customWidth="1"/>
    <col min="5634" max="5634" width="18.109375" customWidth="1"/>
    <col min="5635" max="5635" width="14.44140625" customWidth="1"/>
    <col min="5890" max="5890" width="18.109375" customWidth="1"/>
    <col min="5891" max="5891" width="14.44140625" customWidth="1"/>
    <col min="6146" max="6146" width="18.109375" customWidth="1"/>
    <col min="6147" max="6147" width="14.44140625" customWidth="1"/>
    <col min="6402" max="6402" width="18.109375" customWidth="1"/>
    <col min="6403" max="6403" width="14.44140625" customWidth="1"/>
    <col min="6658" max="6658" width="18.109375" customWidth="1"/>
    <col min="6659" max="6659" width="14.44140625" customWidth="1"/>
    <col min="6914" max="6914" width="18.109375" customWidth="1"/>
    <col min="6915" max="6915" width="14.44140625" customWidth="1"/>
    <col min="7170" max="7170" width="18.109375" customWidth="1"/>
    <col min="7171" max="7171" width="14.44140625" customWidth="1"/>
    <col min="7426" max="7426" width="18.109375" customWidth="1"/>
    <col min="7427" max="7427" width="14.44140625" customWidth="1"/>
    <col min="7682" max="7682" width="18.109375" customWidth="1"/>
    <col min="7683" max="7683" width="14.44140625" customWidth="1"/>
    <col min="7938" max="7938" width="18.109375" customWidth="1"/>
    <col min="7939" max="7939" width="14.44140625" customWidth="1"/>
    <col min="8194" max="8194" width="18.109375" customWidth="1"/>
    <col min="8195" max="8195" width="14.44140625" customWidth="1"/>
    <col min="8450" max="8450" width="18.109375" customWidth="1"/>
    <col min="8451" max="8451" width="14.44140625" customWidth="1"/>
    <col min="8706" max="8706" width="18.109375" customWidth="1"/>
    <col min="8707" max="8707" width="14.44140625" customWidth="1"/>
    <col min="8962" max="8962" width="18.109375" customWidth="1"/>
    <col min="8963" max="8963" width="14.44140625" customWidth="1"/>
    <col min="9218" max="9218" width="18.109375" customWidth="1"/>
    <col min="9219" max="9219" width="14.44140625" customWidth="1"/>
    <col min="9474" max="9474" width="18.109375" customWidth="1"/>
    <col min="9475" max="9475" width="14.44140625" customWidth="1"/>
    <col min="9730" max="9730" width="18.109375" customWidth="1"/>
    <col min="9731" max="9731" width="14.44140625" customWidth="1"/>
    <col min="9986" max="9986" width="18.109375" customWidth="1"/>
    <col min="9987" max="9987" width="14.44140625" customWidth="1"/>
    <col min="10242" max="10242" width="18.109375" customWidth="1"/>
    <col min="10243" max="10243" width="14.44140625" customWidth="1"/>
    <col min="10498" max="10498" width="18.109375" customWidth="1"/>
    <col min="10499" max="10499" width="14.44140625" customWidth="1"/>
    <col min="10754" max="10754" width="18.109375" customWidth="1"/>
    <col min="10755" max="10755" width="14.44140625" customWidth="1"/>
    <col min="11010" max="11010" width="18.109375" customWidth="1"/>
    <col min="11011" max="11011" width="14.44140625" customWidth="1"/>
    <col min="11266" max="11266" width="18.109375" customWidth="1"/>
    <col min="11267" max="11267" width="14.44140625" customWidth="1"/>
    <col min="11522" max="11522" width="18.109375" customWidth="1"/>
    <col min="11523" max="11523" width="14.44140625" customWidth="1"/>
    <col min="11778" max="11778" width="18.109375" customWidth="1"/>
    <col min="11779" max="11779" width="14.44140625" customWidth="1"/>
    <col min="12034" max="12034" width="18.109375" customWidth="1"/>
    <col min="12035" max="12035" width="14.44140625" customWidth="1"/>
    <col min="12290" max="12290" width="18.109375" customWidth="1"/>
    <col min="12291" max="12291" width="14.44140625" customWidth="1"/>
    <col min="12546" max="12546" width="18.109375" customWidth="1"/>
    <col min="12547" max="12547" width="14.44140625" customWidth="1"/>
    <col min="12802" max="12802" width="18.109375" customWidth="1"/>
    <col min="12803" max="12803" width="14.44140625" customWidth="1"/>
    <col min="13058" max="13058" width="18.109375" customWidth="1"/>
    <col min="13059" max="13059" width="14.44140625" customWidth="1"/>
    <col min="13314" max="13314" width="18.109375" customWidth="1"/>
    <col min="13315" max="13315" width="14.44140625" customWidth="1"/>
    <col min="13570" max="13570" width="18.109375" customWidth="1"/>
    <col min="13571" max="13571" width="14.44140625" customWidth="1"/>
    <col min="13826" max="13826" width="18.109375" customWidth="1"/>
    <col min="13827" max="13827" width="14.44140625" customWidth="1"/>
    <col min="14082" max="14082" width="18.109375" customWidth="1"/>
    <col min="14083" max="14083" width="14.44140625" customWidth="1"/>
    <col min="14338" max="14338" width="18.109375" customWidth="1"/>
    <col min="14339" max="14339" width="14.44140625" customWidth="1"/>
    <col min="14594" max="14594" width="18.109375" customWidth="1"/>
    <col min="14595" max="14595" width="14.44140625" customWidth="1"/>
    <col min="14850" max="14850" width="18.109375" customWidth="1"/>
    <col min="14851" max="14851" width="14.44140625" customWidth="1"/>
    <col min="15106" max="15106" width="18.109375" customWidth="1"/>
    <col min="15107" max="15107" width="14.44140625" customWidth="1"/>
    <col min="15362" max="15362" width="18.109375" customWidth="1"/>
    <col min="15363" max="15363" width="14.44140625" customWidth="1"/>
    <col min="15618" max="15618" width="18.109375" customWidth="1"/>
    <col min="15619" max="15619" width="14.44140625" customWidth="1"/>
    <col min="15874" max="15874" width="18.109375" customWidth="1"/>
    <col min="15875" max="15875" width="14.44140625" customWidth="1"/>
    <col min="16130" max="16130" width="18.109375" customWidth="1"/>
    <col min="16131" max="16131" width="14.44140625" customWidth="1"/>
  </cols>
  <sheetData>
    <row r="1" spans="1:15" ht="16.8" x14ac:dyDescent="0.3">
      <c r="A1" s="70" t="s">
        <v>150</v>
      </c>
      <c r="B1" s="112"/>
      <c r="C1" s="112"/>
      <c r="D1" s="112"/>
      <c r="E1" s="112"/>
      <c r="F1" s="112"/>
      <c r="G1" s="112"/>
      <c r="H1" s="112"/>
      <c r="I1" s="112"/>
      <c r="J1" s="119" t="s">
        <v>158</v>
      </c>
      <c r="K1" s="113"/>
      <c r="O1" s="52" t="s">
        <v>91</v>
      </c>
    </row>
    <row r="2" spans="1:15" ht="17.399999999999999" thickBot="1" x14ac:dyDescent="0.35">
      <c r="A2" s="73" t="s">
        <v>147</v>
      </c>
      <c r="B2" s="114"/>
      <c r="C2" s="114"/>
      <c r="D2" s="114"/>
      <c r="E2" s="114"/>
      <c r="F2" s="114"/>
      <c r="G2" s="114"/>
      <c r="H2" s="114"/>
      <c r="I2" s="114"/>
      <c r="J2" s="114"/>
      <c r="K2" s="115"/>
    </row>
    <row r="9" spans="1:15" x14ac:dyDescent="0.3">
      <c r="B9" s="30"/>
    </row>
  </sheetData>
  <hyperlinks>
    <hyperlink ref="O1" location="Sommaire!A1" display="Retour" xr:uid="{FBB4C7A9-5E32-4967-B366-1DBBDE254CE5}"/>
    <hyperlink ref="J1" location="Question7!A1" display="Retour Datas" xr:uid="{325C1C52-B7BB-49D5-B153-3A94BFCB7CBF}"/>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FDB9-D439-4D1D-9E84-DFFF51F143BB}">
  <dimension ref="A1:O32"/>
  <sheetViews>
    <sheetView workbookViewId="0">
      <selection activeCell="O1" sqref="O1"/>
    </sheetView>
  </sheetViews>
  <sheetFormatPr baseColWidth="10" defaultRowHeight="14.4" x14ac:dyDescent="0.3"/>
  <cols>
    <col min="1" max="1" width="14.5546875" customWidth="1"/>
    <col min="2" max="2" width="39.88671875" bestFit="1" customWidth="1"/>
    <col min="3" max="3" width="13.88671875" customWidth="1"/>
    <col min="4" max="4" width="15.88671875" customWidth="1"/>
    <col min="8" max="8" width="15.33203125" customWidth="1"/>
    <col min="257" max="257" width="14.5546875" customWidth="1"/>
    <col min="258" max="258" width="13.6640625" customWidth="1"/>
    <col min="259" max="259" width="13.88671875" customWidth="1"/>
    <col min="513" max="513" width="14.5546875" customWidth="1"/>
    <col min="514" max="514" width="13.6640625" customWidth="1"/>
    <col min="515" max="515" width="13.88671875" customWidth="1"/>
    <col min="769" max="769" width="14.5546875" customWidth="1"/>
    <col min="770" max="770" width="13.6640625" customWidth="1"/>
    <col min="771" max="771" width="13.88671875" customWidth="1"/>
    <col min="1025" max="1025" width="14.5546875" customWidth="1"/>
    <col min="1026" max="1026" width="13.6640625" customWidth="1"/>
    <col min="1027" max="1027" width="13.88671875" customWidth="1"/>
    <col min="1281" max="1281" width="14.5546875" customWidth="1"/>
    <col min="1282" max="1282" width="13.6640625" customWidth="1"/>
    <col min="1283" max="1283" width="13.88671875" customWidth="1"/>
    <col min="1537" max="1537" width="14.5546875" customWidth="1"/>
    <col min="1538" max="1538" width="13.6640625" customWidth="1"/>
    <col min="1539" max="1539" width="13.88671875" customWidth="1"/>
    <col min="1793" max="1793" width="14.5546875" customWidth="1"/>
    <col min="1794" max="1794" width="13.6640625" customWidth="1"/>
    <col min="1795" max="1795" width="13.88671875" customWidth="1"/>
    <col min="2049" max="2049" width="14.5546875" customWidth="1"/>
    <col min="2050" max="2050" width="13.6640625" customWidth="1"/>
    <col min="2051" max="2051" width="13.88671875" customWidth="1"/>
    <col min="2305" max="2305" width="14.5546875" customWidth="1"/>
    <col min="2306" max="2306" width="13.6640625" customWidth="1"/>
    <col min="2307" max="2307" width="13.88671875" customWidth="1"/>
    <col min="2561" max="2561" width="14.5546875" customWidth="1"/>
    <col min="2562" max="2562" width="13.6640625" customWidth="1"/>
    <col min="2563" max="2563" width="13.88671875" customWidth="1"/>
    <col min="2817" max="2817" width="14.5546875" customWidth="1"/>
    <col min="2818" max="2818" width="13.6640625" customWidth="1"/>
    <col min="2819" max="2819" width="13.88671875" customWidth="1"/>
    <col min="3073" max="3073" width="14.5546875" customWidth="1"/>
    <col min="3074" max="3074" width="13.6640625" customWidth="1"/>
    <col min="3075" max="3075" width="13.88671875" customWidth="1"/>
    <col min="3329" max="3329" width="14.5546875" customWidth="1"/>
    <col min="3330" max="3330" width="13.6640625" customWidth="1"/>
    <col min="3331" max="3331" width="13.88671875" customWidth="1"/>
    <col min="3585" max="3585" width="14.5546875" customWidth="1"/>
    <col min="3586" max="3586" width="13.6640625" customWidth="1"/>
    <col min="3587" max="3587" width="13.88671875" customWidth="1"/>
    <col min="3841" max="3841" width="14.5546875" customWidth="1"/>
    <col min="3842" max="3842" width="13.6640625" customWidth="1"/>
    <col min="3843" max="3843" width="13.88671875" customWidth="1"/>
    <col min="4097" max="4097" width="14.5546875" customWidth="1"/>
    <col min="4098" max="4098" width="13.6640625" customWidth="1"/>
    <col min="4099" max="4099" width="13.88671875" customWidth="1"/>
    <col min="4353" max="4353" width="14.5546875" customWidth="1"/>
    <col min="4354" max="4354" width="13.6640625" customWidth="1"/>
    <col min="4355" max="4355" width="13.88671875" customWidth="1"/>
    <col min="4609" max="4609" width="14.5546875" customWidth="1"/>
    <col min="4610" max="4610" width="13.6640625" customWidth="1"/>
    <col min="4611" max="4611" width="13.88671875" customWidth="1"/>
    <col min="4865" max="4865" width="14.5546875" customWidth="1"/>
    <col min="4866" max="4866" width="13.6640625" customWidth="1"/>
    <col min="4867" max="4867" width="13.88671875" customWidth="1"/>
    <col min="5121" max="5121" width="14.5546875" customWidth="1"/>
    <col min="5122" max="5122" width="13.6640625" customWidth="1"/>
    <col min="5123" max="5123" width="13.88671875" customWidth="1"/>
    <col min="5377" max="5377" width="14.5546875" customWidth="1"/>
    <col min="5378" max="5378" width="13.6640625" customWidth="1"/>
    <col min="5379" max="5379" width="13.88671875" customWidth="1"/>
    <col min="5633" max="5633" width="14.5546875" customWidth="1"/>
    <col min="5634" max="5634" width="13.6640625" customWidth="1"/>
    <col min="5635" max="5635" width="13.88671875" customWidth="1"/>
    <col min="5889" max="5889" width="14.5546875" customWidth="1"/>
    <col min="5890" max="5890" width="13.6640625" customWidth="1"/>
    <col min="5891" max="5891" width="13.88671875" customWidth="1"/>
    <col min="6145" max="6145" width="14.5546875" customWidth="1"/>
    <col min="6146" max="6146" width="13.6640625" customWidth="1"/>
    <col min="6147" max="6147" width="13.88671875" customWidth="1"/>
    <col min="6401" max="6401" width="14.5546875" customWidth="1"/>
    <col min="6402" max="6402" width="13.6640625" customWidth="1"/>
    <col min="6403" max="6403" width="13.88671875" customWidth="1"/>
    <col min="6657" max="6657" width="14.5546875" customWidth="1"/>
    <col min="6658" max="6658" width="13.6640625" customWidth="1"/>
    <col min="6659" max="6659" width="13.88671875" customWidth="1"/>
    <col min="6913" max="6913" width="14.5546875" customWidth="1"/>
    <col min="6914" max="6914" width="13.6640625" customWidth="1"/>
    <col min="6915" max="6915" width="13.88671875" customWidth="1"/>
    <col min="7169" max="7169" width="14.5546875" customWidth="1"/>
    <col min="7170" max="7170" width="13.6640625" customWidth="1"/>
    <col min="7171" max="7171" width="13.88671875" customWidth="1"/>
    <col min="7425" max="7425" width="14.5546875" customWidth="1"/>
    <col min="7426" max="7426" width="13.6640625" customWidth="1"/>
    <col min="7427" max="7427" width="13.88671875" customWidth="1"/>
    <col min="7681" max="7681" width="14.5546875" customWidth="1"/>
    <col min="7682" max="7682" width="13.6640625" customWidth="1"/>
    <col min="7683" max="7683" width="13.88671875" customWidth="1"/>
    <col min="7937" max="7937" width="14.5546875" customWidth="1"/>
    <col min="7938" max="7938" width="13.6640625" customWidth="1"/>
    <col min="7939" max="7939" width="13.88671875" customWidth="1"/>
    <col min="8193" max="8193" width="14.5546875" customWidth="1"/>
    <col min="8194" max="8194" width="13.6640625" customWidth="1"/>
    <col min="8195" max="8195" width="13.88671875" customWidth="1"/>
    <col min="8449" max="8449" width="14.5546875" customWidth="1"/>
    <col min="8450" max="8450" width="13.6640625" customWidth="1"/>
    <col min="8451" max="8451" width="13.88671875" customWidth="1"/>
    <col min="8705" max="8705" width="14.5546875" customWidth="1"/>
    <col min="8706" max="8706" width="13.6640625" customWidth="1"/>
    <col min="8707" max="8707" width="13.88671875" customWidth="1"/>
    <col min="8961" max="8961" width="14.5546875" customWidth="1"/>
    <col min="8962" max="8962" width="13.6640625" customWidth="1"/>
    <col min="8963" max="8963" width="13.88671875" customWidth="1"/>
    <col min="9217" max="9217" width="14.5546875" customWidth="1"/>
    <col min="9218" max="9218" width="13.6640625" customWidth="1"/>
    <col min="9219" max="9219" width="13.88671875" customWidth="1"/>
    <col min="9473" max="9473" width="14.5546875" customWidth="1"/>
    <col min="9474" max="9474" width="13.6640625" customWidth="1"/>
    <col min="9475" max="9475" width="13.88671875" customWidth="1"/>
    <col min="9729" max="9729" width="14.5546875" customWidth="1"/>
    <col min="9730" max="9730" width="13.6640625" customWidth="1"/>
    <col min="9731" max="9731" width="13.88671875" customWidth="1"/>
    <col min="9985" max="9985" width="14.5546875" customWidth="1"/>
    <col min="9986" max="9986" width="13.6640625" customWidth="1"/>
    <col min="9987" max="9987" width="13.88671875" customWidth="1"/>
    <col min="10241" max="10241" width="14.5546875" customWidth="1"/>
    <col min="10242" max="10242" width="13.6640625" customWidth="1"/>
    <col min="10243" max="10243" width="13.88671875" customWidth="1"/>
    <col min="10497" max="10497" width="14.5546875" customWidth="1"/>
    <col min="10498" max="10498" width="13.6640625" customWidth="1"/>
    <col min="10499" max="10499" width="13.88671875" customWidth="1"/>
    <col min="10753" max="10753" width="14.5546875" customWidth="1"/>
    <col min="10754" max="10754" width="13.6640625" customWidth="1"/>
    <col min="10755" max="10755" width="13.88671875" customWidth="1"/>
    <col min="11009" max="11009" width="14.5546875" customWidth="1"/>
    <col min="11010" max="11010" width="13.6640625" customWidth="1"/>
    <col min="11011" max="11011" width="13.88671875" customWidth="1"/>
    <col min="11265" max="11265" width="14.5546875" customWidth="1"/>
    <col min="11266" max="11266" width="13.6640625" customWidth="1"/>
    <col min="11267" max="11267" width="13.88671875" customWidth="1"/>
    <col min="11521" max="11521" width="14.5546875" customWidth="1"/>
    <col min="11522" max="11522" width="13.6640625" customWidth="1"/>
    <col min="11523" max="11523" width="13.88671875" customWidth="1"/>
    <col min="11777" max="11777" width="14.5546875" customWidth="1"/>
    <col min="11778" max="11778" width="13.6640625" customWidth="1"/>
    <col min="11779" max="11779" width="13.88671875" customWidth="1"/>
    <col min="12033" max="12033" width="14.5546875" customWidth="1"/>
    <col min="12034" max="12034" width="13.6640625" customWidth="1"/>
    <col min="12035" max="12035" width="13.88671875" customWidth="1"/>
    <col min="12289" max="12289" width="14.5546875" customWidth="1"/>
    <col min="12290" max="12290" width="13.6640625" customWidth="1"/>
    <col min="12291" max="12291" width="13.88671875" customWidth="1"/>
    <col min="12545" max="12545" width="14.5546875" customWidth="1"/>
    <col min="12546" max="12546" width="13.6640625" customWidth="1"/>
    <col min="12547" max="12547" width="13.88671875" customWidth="1"/>
    <col min="12801" max="12801" width="14.5546875" customWidth="1"/>
    <col min="12802" max="12802" width="13.6640625" customWidth="1"/>
    <col min="12803" max="12803" width="13.88671875" customWidth="1"/>
    <col min="13057" max="13057" width="14.5546875" customWidth="1"/>
    <col min="13058" max="13058" width="13.6640625" customWidth="1"/>
    <col min="13059" max="13059" width="13.88671875" customWidth="1"/>
    <col min="13313" max="13313" width="14.5546875" customWidth="1"/>
    <col min="13314" max="13314" width="13.6640625" customWidth="1"/>
    <col min="13315" max="13315" width="13.88671875" customWidth="1"/>
    <col min="13569" max="13569" width="14.5546875" customWidth="1"/>
    <col min="13570" max="13570" width="13.6640625" customWidth="1"/>
    <col min="13571" max="13571" width="13.88671875" customWidth="1"/>
    <col min="13825" max="13825" width="14.5546875" customWidth="1"/>
    <col min="13826" max="13826" width="13.6640625" customWidth="1"/>
    <col min="13827" max="13827" width="13.88671875" customWidth="1"/>
    <col min="14081" max="14081" width="14.5546875" customWidth="1"/>
    <col min="14082" max="14082" width="13.6640625" customWidth="1"/>
    <col min="14083" max="14083" width="13.88671875" customWidth="1"/>
    <col min="14337" max="14337" width="14.5546875" customWidth="1"/>
    <col min="14338" max="14338" width="13.6640625" customWidth="1"/>
    <col min="14339" max="14339" width="13.88671875" customWidth="1"/>
    <col min="14593" max="14593" width="14.5546875" customWidth="1"/>
    <col min="14594" max="14594" width="13.6640625" customWidth="1"/>
    <col min="14595" max="14595" width="13.88671875" customWidth="1"/>
    <col min="14849" max="14849" width="14.5546875" customWidth="1"/>
    <col min="14850" max="14850" width="13.6640625" customWidth="1"/>
    <col min="14851" max="14851" width="13.88671875" customWidth="1"/>
    <col min="15105" max="15105" width="14.5546875" customWidth="1"/>
    <col min="15106" max="15106" width="13.6640625" customWidth="1"/>
    <col min="15107" max="15107" width="13.88671875" customWidth="1"/>
    <col min="15361" max="15361" width="14.5546875" customWidth="1"/>
    <col min="15362" max="15362" width="13.6640625" customWidth="1"/>
    <col min="15363" max="15363" width="13.88671875" customWidth="1"/>
    <col min="15617" max="15617" width="14.5546875" customWidth="1"/>
    <col min="15618" max="15618" width="13.6640625" customWidth="1"/>
    <col min="15619" max="15619" width="13.88671875" customWidth="1"/>
    <col min="15873" max="15873" width="14.5546875" customWidth="1"/>
    <col min="15874" max="15874" width="13.6640625" customWidth="1"/>
    <col min="15875" max="15875" width="13.88671875" customWidth="1"/>
    <col min="16129" max="16129" width="14.5546875" customWidth="1"/>
    <col min="16130" max="16130" width="13.6640625" customWidth="1"/>
    <col min="16131" max="16131" width="13.88671875" customWidth="1"/>
  </cols>
  <sheetData>
    <row r="1" spans="1:15" ht="16.8" x14ac:dyDescent="0.3">
      <c r="A1" s="70" t="s">
        <v>81</v>
      </c>
      <c r="B1" s="71"/>
      <c r="C1" s="71"/>
      <c r="D1" s="71"/>
      <c r="E1" s="71"/>
      <c r="F1" s="71"/>
      <c r="G1" s="71"/>
      <c r="H1" s="71"/>
      <c r="I1" s="71"/>
      <c r="J1" s="71"/>
      <c r="K1" s="72"/>
      <c r="O1" s="52" t="s">
        <v>91</v>
      </c>
    </row>
    <row r="2" spans="1:15" ht="16.8" x14ac:dyDescent="0.3">
      <c r="A2" s="106" t="s">
        <v>148</v>
      </c>
      <c r="B2" s="77"/>
      <c r="C2" s="77"/>
      <c r="D2" s="77"/>
      <c r="E2" s="77"/>
      <c r="F2" s="77"/>
      <c r="G2" s="77"/>
      <c r="H2" s="117" t="s">
        <v>154</v>
      </c>
      <c r="I2" s="77"/>
      <c r="J2" s="77"/>
      <c r="K2" s="78"/>
    </row>
    <row r="3" spans="1:15" ht="16.8" x14ac:dyDescent="0.3">
      <c r="A3" s="106" t="s">
        <v>146</v>
      </c>
      <c r="B3" s="77"/>
      <c r="C3" s="77"/>
      <c r="D3" s="77"/>
      <c r="E3" s="77"/>
      <c r="F3" s="77"/>
      <c r="G3" s="77"/>
      <c r="H3" s="117" t="s">
        <v>155</v>
      </c>
      <c r="I3" s="77"/>
      <c r="J3" s="77"/>
      <c r="K3" s="78"/>
    </row>
    <row r="4" spans="1:15" ht="16.8" x14ac:dyDescent="0.3">
      <c r="A4" s="106" t="s">
        <v>149</v>
      </c>
      <c r="B4" s="77"/>
      <c r="C4" s="77"/>
      <c r="D4" s="77"/>
      <c r="E4" s="77"/>
      <c r="F4" s="77"/>
      <c r="G4" s="77"/>
      <c r="H4" s="117" t="s">
        <v>156</v>
      </c>
      <c r="I4" s="77"/>
      <c r="J4" s="77"/>
      <c r="K4" s="78"/>
    </row>
    <row r="5" spans="1:15" ht="17.399999999999999" thickBot="1" x14ac:dyDescent="0.35">
      <c r="A5" s="107" t="s">
        <v>147</v>
      </c>
      <c r="B5" s="74"/>
      <c r="C5" s="74"/>
      <c r="D5" s="74"/>
      <c r="E5" s="74"/>
      <c r="F5" s="74"/>
      <c r="G5" s="74"/>
      <c r="H5" s="118" t="s">
        <v>157</v>
      </c>
      <c r="I5" s="74"/>
      <c r="J5" s="74"/>
      <c r="K5" s="75"/>
    </row>
    <row r="8" spans="1:15" ht="17.399999999999999" x14ac:dyDescent="0.35">
      <c r="B8" s="108" t="s">
        <v>39</v>
      </c>
      <c r="C8" s="108" t="s">
        <v>40</v>
      </c>
      <c r="D8" s="108" t="s">
        <v>32</v>
      </c>
      <c r="G8" t="s">
        <v>65</v>
      </c>
    </row>
    <row r="9" spans="1:15" x14ac:dyDescent="0.3">
      <c r="B9" t="s">
        <v>135</v>
      </c>
      <c r="C9" s="35" t="s">
        <v>42</v>
      </c>
      <c r="D9" s="36">
        <v>10</v>
      </c>
      <c r="G9" t="s">
        <v>66</v>
      </c>
    </row>
    <row r="10" spans="1:15" x14ac:dyDescent="0.3">
      <c r="B10" t="s">
        <v>136</v>
      </c>
      <c r="C10" s="35" t="s">
        <v>42</v>
      </c>
      <c r="D10" s="36">
        <v>20</v>
      </c>
      <c r="G10" t="s">
        <v>67</v>
      </c>
    </row>
    <row r="11" spans="1:15" x14ac:dyDescent="0.3">
      <c r="B11" t="s">
        <v>137</v>
      </c>
      <c r="C11" s="35" t="s">
        <v>47</v>
      </c>
      <c r="D11" s="36">
        <v>30</v>
      </c>
    </row>
    <row r="12" spans="1:15" x14ac:dyDescent="0.3">
      <c r="B12" t="s">
        <v>138</v>
      </c>
      <c r="C12" s="35" t="s">
        <v>47</v>
      </c>
      <c r="D12" s="36">
        <v>40</v>
      </c>
    </row>
    <row r="13" spans="1:15" x14ac:dyDescent="0.3">
      <c r="B13" t="s">
        <v>139</v>
      </c>
      <c r="C13" s="35" t="s">
        <v>47</v>
      </c>
      <c r="D13" s="36">
        <v>50</v>
      </c>
    </row>
    <row r="14" spans="1:15" x14ac:dyDescent="0.3">
      <c r="B14" t="s">
        <v>140</v>
      </c>
      <c r="C14" s="35" t="s">
        <v>47</v>
      </c>
      <c r="D14" s="36">
        <v>60</v>
      </c>
    </row>
    <row r="15" spans="1:15" x14ac:dyDescent="0.3">
      <c r="B15" t="s">
        <v>141</v>
      </c>
      <c r="C15" s="41" t="s">
        <v>42</v>
      </c>
      <c r="D15" s="36">
        <v>70</v>
      </c>
    </row>
    <row r="16" spans="1:15" x14ac:dyDescent="0.3">
      <c r="B16" t="s">
        <v>142</v>
      </c>
      <c r="C16" s="35" t="s">
        <v>47</v>
      </c>
      <c r="D16" s="36">
        <v>80</v>
      </c>
    </row>
    <row r="17" spans="2:7" x14ac:dyDescent="0.3">
      <c r="B17" t="s">
        <v>143</v>
      </c>
      <c r="C17" s="35" t="s">
        <v>110</v>
      </c>
      <c r="D17" s="36">
        <v>30</v>
      </c>
    </row>
    <row r="18" spans="2:7" x14ac:dyDescent="0.3">
      <c r="B18" t="s">
        <v>144</v>
      </c>
      <c r="C18" s="35" t="s">
        <v>47</v>
      </c>
      <c r="D18" s="36">
        <v>40</v>
      </c>
    </row>
    <row r="19" spans="2:7" x14ac:dyDescent="0.3">
      <c r="B19" t="s">
        <v>145</v>
      </c>
      <c r="C19" s="35" t="s">
        <v>47</v>
      </c>
      <c r="D19" s="36">
        <v>50</v>
      </c>
    </row>
    <row r="20" spans="2:7" x14ac:dyDescent="0.3">
      <c r="E20" s="30"/>
    </row>
    <row r="25" spans="2:7" x14ac:dyDescent="0.3">
      <c r="G25" s="30"/>
    </row>
    <row r="26" spans="2:7" x14ac:dyDescent="0.3">
      <c r="G26" s="30"/>
    </row>
    <row r="30" spans="2:7" x14ac:dyDescent="0.3">
      <c r="G30" s="30"/>
    </row>
    <row r="31" spans="2:7" x14ac:dyDescent="0.3">
      <c r="G31" s="30"/>
    </row>
    <row r="32" spans="2:7" x14ac:dyDescent="0.3">
      <c r="G32" s="30"/>
    </row>
  </sheetData>
  <hyperlinks>
    <hyperlink ref="O1" location="Sommaire!A1" display="Retour" xr:uid="{9DF453A5-C4FE-40C3-B6CE-3D2A2554BB8C}"/>
    <hyperlink ref="H2" location="'Filtre1-Prix &gt;= 30-Solution'!A1" display="=&gt; Solution1" xr:uid="{E6F1735A-B624-434A-A264-AAA4FAC3449F}"/>
    <hyperlink ref="H3" location="'Filtre2-Prix entre 30 et 50-Sol'!A1" display="=&gt; Solution2" xr:uid="{FC459B42-14DE-47F3-8EC5-4E22DFC0296E}"/>
    <hyperlink ref="H4" location="'Filtre3-Cat &quot;a&quot; et &quot;b&quot;-Solution'!A1" display="=&gt; Solution3" xr:uid="{09AC3EDD-4F24-4403-AAF6-63D53830CCF5}"/>
    <hyperlink ref="H5" location="'Filtre4-Articles f-Solution'!A1" display="=&gt; Solution4" xr:uid="{C510CDBC-4975-428A-85C8-9C99305A96A5}"/>
  </hyperlink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FAA34-CC36-4029-A21C-C10C4594D760}">
  <dimension ref="A1:O21"/>
  <sheetViews>
    <sheetView workbookViewId="0">
      <selection activeCell="A2" sqref="A2"/>
    </sheetView>
  </sheetViews>
  <sheetFormatPr baseColWidth="10" defaultRowHeight="14.4" x14ac:dyDescent="0.3"/>
  <cols>
    <col min="3" max="3" width="11.44140625" customWidth="1"/>
    <col min="8" max="8" width="16.44140625" bestFit="1" customWidth="1"/>
    <col min="259" max="259" width="14" customWidth="1"/>
    <col min="264" max="264" width="16.44140625" bestFit="1" customWidth="1"/>
    <col min="515" max="515" width="14" customWidth="1"/>
    <col min="520" max="520" width="16.44140625" bestFit="1" customWidth="1"/>
    <col min="771" max="771" width="14" customWidth="1"/>
    <col min="776" max="776" width="16.44140625" bestFit="1" customWidth="1"/>
    <col min="1027" max="1027" width="14" customWidth="1"/>
    <col min="1032" max="1032" width="16.44140625" bestFit="1" customWidth="1"/>
    <col min="1283" max="1283" width="14" customWidth="1"/>
    <col min="1288" max="1288" width="16.44140625" bestFit="1" customWidth="1"/>
    <col min="1539" max="1539" width="14" customWidth="1"/>
    <col min="1544" max="1544" width="16.44140625" bestFit="1" customWidth="1"/>
    <col min="1795" max="1795" width="14" customWidth="1"/>
    <col min="1800" max="1800" width="16.44140625" bestFit="1" customWidth="1"/>
    <col min="2051" max="2051" width="14" customWidth="1"/>
    <col min="2056" max="2056" width="16.44140625" bestFit="1" customWidth="1"/>
    <col min="2307" max="2307" width="14" customWidth="1"/>
    <col min="2312" max="2312" width="16.44140625" bestFit="1" customWidth="1"/>
    <col min="2563" max="2563" width="14" customWidth="1"/>
    <col min="2568" max="2568" width="16.44140625" bestFit="1" customWidth="1"/>
    <col min="2819" max="2819" width="14" customWidth="1"/>
    <col min="2824" max="2824" width="16.44140625" bestFit="1" customWidth="1"/>
    <col min="3075" max="3075" width="14" customWidth="1"/>
    <col min="3080" max="3080" width="16.44140625" bestFit="1" customWidth="1"/>
    <col min="3331" max="3331" width="14" customWidth="1"/>
    <col min="3336" max="3336" width="16.44140625" bestFit="1" customWidth="1"/>
    <col min="3587" max="3587" width="14" customWidth="1"/>
    <col min="3592" max="3592" width="16.44140625" bestFit="1" customWidth="1"/>
    <col min="3843" max="3843" width="14" customWidth="1"/>
    <col min="3848" max="3848" width="16.44140625" bestFit="1" customWidth="1"/>
    <col min="4099" max="4099" width="14" customWidth="1"/>
    <col min="4104" max="4104" width="16.44140625" bestFit="1" customWidth="1"/>
    <col min="4355" max="4355" width="14" customWidth="1"/>
    <col min="4360" max="4360" width="16.44140625" bestFit="1" customWidth="1"/>
    <col min="4611" max="4611" width="14" customWidth="1"/>
    <col min="4616" max="4616" width="16.44140625" bestFit="1" customWidth="1"/>
    <col min="4867" max="4867" width="14" customWidth="1"/>
    <col min="4872" max="4872" width="16.44140625" bestFit="1" customWidth="1"/>
    <col min="5123" max="5123" width="14" customWidth="1"/>
    <col min="5128" max="5128" width="16.44140625" bestFit="1" customWidth="1"/>
    <col min="5379" max="5379" width="14" customWidth="1"/>
    <col min="5384" max="5384" width="16.44140625" bestFit="1" customWidth="1"/>
    <col min="5635" max="5635" width="14" customWidth="1"/>
    <col min="5640" max="5640" width="16.44140625" bestFit="1" customWidth="1"/>
    <col min="5891" max="5891" width="14" customWidth="1"/>
    <col min="5896" max="5896" width="16.44140625" bestFit="1" customWidth="1"/>
    <col min="6147" max="6147" width="14" customWidth="1"/>
    <col min="6152" max="6152" width="16.44140625" bestFit="1" customWidth="1"/>
    <col min="6403" max="6403" width="14" customWidth="1"/>
    <col min="6408" max="6408" width="16.44140625" bestFit="1" customWidth="1"/>
    <col min="6659" max="6659" width="14" customWidth="1"/>
    <col min="6664" max="6664" width="16.44140625" bestFit="1" customWidth="1"/>
    <col min="6915" max="6915" width="14" customWidth="1"/>
    <col min="6920" max="6920" width="16.44140625" bestFit="1" customWidth="1"/>
    <col min="7171" max="7171" width="14" customWidth="1"/>
    <col min="7176" max="7176" width="16.44140625" bestFit="1" customWidth="1"/>
    <col min="7427" max="7427" width="14" customWidth="1"/>
    <col min="7432" max="7432" width="16.44140625" bestFit="1" customWidth="1"/>
    <col min="7683" max="7683" width="14" customWidth="1"/>
    <col min="7688" max="7688" width="16.44140625" bestFit="1" customWidth="1"/>
    <col min="7939" max="7939" width="14" customWidth="1"/>
    <col min="7944" max="7944" width="16.44140625" bestFit="1" customWidth="1"/>
    <col min="8195" max="8195" width="14" customWidth="1"/>
    <col min="8200" max="8200" width="16.44140625" bestFit="1" customWidth="1"/>
    <col min="8451" max="8451" width="14" customWidth="1"/>
    <col min="8456" max="8456" width="16.44140625" bestFit="1" customWidth="1"/>
    <col min="8707" max="8707" width="14" customWidth="1"/>
    <col min="8712" max="8712" width="16.44140625" bestFit="1" customWidth="1"/>
    <col min="8963" max="8963" width="14" customWidth="1"/>
    <col min="8968" max="8968" width="16.44140625" bestFit="1" customWidth="1"/>
    <col min="9219" max="9219" width="14" customWidth="1"/>
    <col min="9224" max="9224" width="16.44140625" bestFit="1" customWidth="1"/>
    <col min="9475" max="9475" width="14" customWidth="1"/>
    <col min="9480" max="9480" width="16.44140625" bestFit="1" customWidth="1"/>
    <col min="9731" max="9731" width="14" customWidth="1"/>
    <col min="9736" max="9736" width="16.44140625" bestFit="1" customWidth="1"/>
    <col min="9987" max="9987" width="14" customWidth="1"/>
    <col min="9992" max="9992" width="16.44140625" bestFit="1" customWidth="1"/>
    <col min="10243" max="10243" width="14" customWidth="1"/>
    <col min="10248" max="10248" width="16.44140625" bestFit="1" customWidth="1"/>
    <col min="10499" max="10499" width="14" customWidth="1"/>
    <col min="10504" max="10504" width="16.44140625" bestFit="1" customWidth="1"/>
    <col min="10755" max="10755" width="14" customWidth="1"/>
    <col min="10760" max="10760" width="16.44140625" bestFit="1" customWidth="1"/>
    <col min="11011" max="11011" width="14" customWidth="1"/>
    <col min="11016" max="11016" width="16.44140625" bestFit="1" customWidth="1"/>
    <col min="11267" max="11267" width="14" customWidth="1"/>
    <col min="11272" max="11272" width="16.44140625" bestFit="1" customWidth="1"/>
    <col min="11523" max="11523" width="14" customWidth="1"/>
    <col min="11528" max="11528" width="16.44140625" bestFit="1" customWidth="1"/>
    <col min="11779" max="11779" width="14" customWidth="1"/>
    <col min="11784" max="11784" width="16.44140625" bestFit="1" customWidth="1"/>
    <col min="12035" max="12035" width="14" customWidth="1"/>
    <col min="12040" max="12040" width="16.44140625" bestFit="1" customWidth="1"/>
    <col min="12291" max="12291" width="14" customWidth="1"/>
    <col min="12296" max="12296" width="16.44140625" bestFit="1" customWidth="1"/>
    <col min="12547" max="12547" width="14" customWidth="1"/>
    <col min="12552" max="12552" width="16.44140625" bestFit="1" customWidth="1"/>
    <col min="12803" max="12803" width="14" customWidth="1"/>
    <col min="12808" max="12808" width="16.44140625" bestFit="1" customWidth="1"/>
    <col min="13059" max="13059" width="14" customWidth="1"/>
    <col min="13064" max="13064" width="16.44140625" bestFit="1" customWidth="1"/>
    <col min="13315" max="13315" width="14" customWidth="1"/>
    <col min="13320" max="13320" width="16.44140625" bestFit="1" customWidth="1"/>
    <col min="13571" max="13571" width="14" customWidth="1"/>
    <col min="13576" max="13576" width="16.44140625" bestFit="1" customWidth="1"/>
    <col min="13827" max="13827" width="14" customWidth="1"/>
    <col min="13832" max="13832" width="16.44140625" bestFit="1" customWidth="1"/>
    <col min="14083" max="14083" width="14" customWidth="1"/>
    <col min="14088" max="14088" width="16.44140625" bestFit="1" customWidth="1"/>
    <col min="14339" max="14339" width="14" customWidth="1"/>
    <col min="14344" max="14344" width="16.44140625" bestFit="1" customWidth="1"/>
    <col min="14595" max="14595" width="14" customWidth="1"/>
    <col min="14600" max="14600" width="16.44140625" bestFit="1" customWidth="1"/>
    <col min="14851" max="14851" width="14" customWidth="1"/>
    <col min="14856" max="14856" width="16.44140625" bestFit="1" customWidth="1"/>
    <col min="15107" max="15107" width="14" customWidth="1"/>
    <col min="15112" max="15112" width="16.44140625" bestFit="1" customWidth="1"/>
    <col min="15363" max="15363" width="14" customWidth="1"/>
    <col min="15368" max="15368" width="16.44140625" bestFit="1" customWidth="1"/>
    <col min="15619" max="15619" width="14" customWidth="1"/>
    <col min="15624" max="15624" width="16.44140625" bestFit="1" customWidth="1"/>
    <col min="15875" max="15875" width="14" customWidth="1"/>
    <col min="15880" max="15880" width="16.44140625" bestFit="1" customWidth="1"/>
    <col min="16131" max="16131" width="14" customWidth="1"/>
    <col min="16136" max="16136" width="16.44140625" bestFit="1" customWidth="1"/>
  </cols>
  <sheetData>
    <row r="1" spans="1:15" ht="17.399999999999999" thickBot="1" x14ac:dyDescent="0.35">
      <c r="A1" s="67" t="s">
        <v>159</v>
      </c>
      <c r="B1" s="68"/>
      <c r="C1" s="68"/>
      <c r="D1" s="68"/>
      <c r="E1" s="68"/>
      <c r="F1" s="68"/>
      <c r="G1" s="68"/>
      <c r="H1" s="68"/>
      <c r="I1" s="68"/>
      <c r="J1" s="68"/>
      <c r="K1" s="69"/>
      <c r="O1" s="53" t="s">
        <v>91</v>
      </c>
    </row>
    <row r="2" spans="1:15" x14ac:dyDescent="0.3">
      <c r="A2" s="35"/>
    </row>
    <row r="3" spans="1:15" x14ac:dyDescent="0.3">
      <c r="C3" t="s">
        <v>31</v>
      </c>
      <c r="D3" t="s">
        <v>32</v>
      </c>
      <c r="E3" t="s">
        <v>78</v>
      </c>
      <c r="F3" t="s">
        <v>79</v>
      </c>
    </row>
    <row r="4" spans="1:15" x14ac:dyDescent="0.3">
      <c r="E4">
        <v>0.06</v>
      </c>
      <c r="F4">
        <v>0.21</v>
      </c>
    </row>
    <row r="5" spans="1:15" x14ac:dyDescent="0.3">
      <c r="B5" s="30">
        <v>37622</v>
      </c>
      <c r="C5">
        <v>5</v>
      </c>
    </row>
    <row r="6" spans="1:15" x14ac:dyDescent="0.3">
      <c r="B6" s="30">
        <v>37653</v>
      </c>
      <c r="C6">
        <v>12</v>
      </c>
    </row>
    <row r="7" spans="1:15" x14ac:dyDescent="0.3">
      <c r="B7" s="30">
        <v>37681</v>
      </c>
      <c r="C7">
        <v>13</v>
      </c>
    </row>
    <row r="8" spans="1:15" x14ac:dyDescent="0.3">
      <c r="B8" t="s">
        <v>1</v>
      </c>
    </row>
    <row r="10" spans="1:15" x14ac:dyDescent="0.3">
      <c r="B10" t="s">
        <v>2</v>
      </c>
      <c r="C10">
        <v>254</v>
      </c>
    </row>
    <row r="12" spans="1:15" x14ac:dyDescent="0.3">
      <c r="D12" t="s">
        <v>3</v>
      </c>
    </row>
    <row r="13" spans="1:15" x14ac:dyDescent="0.3">
      <c r="D13" t="s">
        <v>4</v>
      </c>
      <c r="E13">
        <v>0</v>
      </c>
    </row>
    <row r="14" spans="1:15" x14ac:dyDescent="0.3">
      <c r="D14" t="s">
        <v>5</v>
      </c>
    </row>
    <row r="17" spans="1:1" x14ac:dyDescent="0.3">
      <c r="A17" t="s">
        <v>6</v>
      </c>
    </row>
    <row r="18" spans="1:1" x14ac:dyDescent="0.3">
      <c r="A18" t="s">
        <v>8</v>
      </c>
    </row>
    <row r="19" spans="1:1" x14ac:dyDescent="0.3">
      <c r="A19" t="s">
        <v>10</v>
      </c>
    </row>
    <row r="20" spans="1:1" x14ac:dyDescent="0.3">
      <c r="A20" t="s">
        <v>13</v>
      </c>
    </row>
    <row r="21" spans="1:1" x14ac:dyDescent="0.3">
      <c r="A21" t="s">
        <v>15</v>
      </c>
    </row>
  </sheetData>
  <hyperlinks>
    <hyperlink ref="O1" location="Sommaire!A1" display="Retour" xr:uid="{3A539B3B-E5BF-42E6-8BA9-D076A6C1FC49}"/>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0661E-5E14-4E0A-93BD-9970CF1A2794}">
  <dimension ref="A1:O14"/>
  <sheetViews>
    <sheetView workbookViewId="0">
      <selection activeCell="J7" sqref="J7"/>
    </sheetView>
  </sheetViews>
  <sheetFormatPr baseColWidth="10" defaultRowHeight="14.4" x14ac:dyDescent="0.3"/>
  <cols>
    <col min="2" max="2" width="18.109375" customWidth="1"/>
    <col min="3" max="3" width="14.44140625" customWidth="1"/>
    <col min="5" max="5" width="42.44140625" customWidth="1"/>
    <col min="6" max="6" width="16.6640625" customWidth="1"/>
    <col min="7" max="7" width="16" customWidth="1"/>
    <col min="10" max="10" width="16.44140625" customWidth="1"/>
    <col min="258" max="258" width="18.109375" customWidth="1"/>
    <col min="259" max="259" width="14.44140625" customWidth="1"/>
    <col min="514" max="514" width="18.109375" customWidth="1"/>
    <col min="515" max="515" width="14.44140625" customWidth="1"/>
    <col min="770" max="770" width="18.109375" customWidth="1"/>
    <col min="771" max="771" width="14.44140625" customWidth="1"/>
    <col min="1026" max="1026" width="18.109375" customWidth="1"/>
    <col min="1027" max="1027" width="14.44140625" customWidth="1"/>
    <col min="1282" max="1282" width="18.109375" customWidth="1"/>
    <col min="1283" max="1283" width="14.44140625" customWidth="1"/>
    <col min="1538" max="1538" width="18.109375" customWidth="1"/>
    <col min="1539" max="1539" width="14.44140625" customWidth="1"/>
    <col min="1794" max="1794" width="18.109375" customWidth="1"/>
    <col min="1795" max="1795" width="14.44140625" customWidth="1"/>
    <col min="2050" max="2050" width="18.109375" customWidth="1"/>
    <col min="2051" max="2051" width="14.44140625" customWidth="1"/>
    <col min="2306" max="2306" width="18.109375" customWidth="1"/>
    <col min="2307" max="2307" width="14.44140625" customWidth="1"/>
    <col min="2562" max="2562" width="18.109375" customWidth="1"/>
    <col min="2563" max="2563" width="14.44140625" customWidth="1"/>
    <col min="2818" max="2818" width="18.109375" customWidth="1"/>
    <col min="2819" max="2819" width="14.44140625" customWidth="1"/>
    <col min="3074" max="3074" width="18.109375" customWidth="1"/>
    <col min="3075" max="3075" width="14.44140625" customWidth="1"/>
    <col min="3330" max="3330" width="18.109375" customWidth="1"/>
    <col min="3331" max="3331" width="14.44140625" customWidth="1"/>
    <col min="3586" max="3586" width="18.109375" customWidth="1"/>
    <col min="3587" max="3587" width="14.44140625" customWidth="1"/>
    <col min="3842" max="3842" width="18.109375" customWidth="1"/>
    <col min="3843" max="3843" width="14.44140625" customWidth="1"/>
    <col min="4098" max="4098" width="18.109375" customWidth="1"/>
    <col min="4099" max="4099" width="14.44140625" customWidth="1"/>
    <col min="4354" max="4354" width="18.109375" customWidth="1"/>
    <col min="4355" max="4355" width="14.44140625" customWidth="1"/>
    <col min="4610" max="4610" width="18.109375" customWidth="1"/>
    <col min="4611" max="4611" width="14.44140625" customWidth="1"/>
    <col min="4866" max="4866" width="18.109375" customWidth="1"/>
    <col min="4867" max="4867" width="14.44140625" customWidth="1"/>
    <col min="5122" max="5122" width="18.109375" customWidth="1"/>
    <col min="5123" max="5123" width="14.44140625" customWidth="1"/>
    <col min="5378" max="5378" width="18.109375" customWidth="1"/>
    <col min="5379" max="5379" width="14.44140625" customWidth="1"/>
    <col min="5634" max="5634" width="18.109375" customWidth="1"/>
    <col min="5635" max="5635" width="14.44140625" customWidth="1"/>
    <col min="5890" max="5890" width="18.109375" customWidth="1"/>
    <col min="5891" max="5891" width="14.44140625" customWidth="1"/>
    <col min="6146" max="6146" width="18.109375" customWidth="1"/>
    <col min="6147" max="6147" width="14.44140625" customWidth="1"/>
    <col min="6402" max="6402" width="18.109375" customWidth="1"/>
    <col min="6403" max="6403" width="14.44140625" customWidth="1"/>
    <col min="6658" max="6658" width="18.109375" customWidth="1"/>
    <col min="6659" max="6659" width="14.44140625" customWidth="1"/>
    <col min="6914" max="6914" width="18.109375" customWidth="1"/>
    <col min="6915" max="6915" width="14.44140625" customWidth="1"/>
    <col min="7170" max="7170" width="18.109375" customWidth="1"/>
    <col min="7171" max="7171" width="14.44140625" customWidth="1"/>
    <col min="7426" max="7426" width="18.109375" customWidth="1"/>
    <col min="7427" max="7427" width="14.44140625" customWidth="1"/>
    <col min="7682" max="7682" width="18.109375" customWidth="1"/>
    <col min="7683" max="7683" width="14.44140625" customWidth="1"/>
    <col min="7938" max="7938" width="18.109375" customWidth="1"/>
    <col min="7939" max="7939" width="14.44140625" customWidth="1"/>
    <col min="8194" max="8194" width="18.109375" customWidth="1"/>
    <col min="8195" max="8195" width="14.44140625" customWidth="1"/>
    <col min="8450" max="8450" width="18.109375" customWidth="1"/>
    <col min="8451" max="8451" width="14.44140625" customWidth="1"/>
    <col min="8706" max="8706" width="18.109375" customWidth="1"/>
    <col min="8707" max="8707" width="14.44140625" customWidth="1"/>
    <col min="8962" max="8962" width="18.109375" customWidth="1"/>
    <col min="8963" max="8963" width="14.44140625" customWidth="1"/>
    <col min="9218" max="9218" width="18.109375" customWidth="1"/>
    <col min="9219" max="9219" width="14.44140625" customWidth="1"/>
    <col min="9474" max="9474" width="18.109375" customWidth="1"/>
    <col min="9475" max="9475" width="14.44140625" customWidth="1"/>
    <col min="9730" max="9730" width="18.109375" customWidth="1"/>
    <col min="9731" max="9731" width="14.44140625" customWidth="1"/>
    <col min="9986" max="9986" width="18.109375" customWidth="1"/>
    <col min="9987" max="9987" width="14.44140625" customWidth="1"/>
    <col min="10242" max="10242" width="18.109375" customWidth="1"/>
    <col min="10243" max="10243" width="14.44140625" customWidth="1"/>
    <col min="10498" max="10498" width="18.109375" customWidth="1"/>
    <col min="10499" max="10499" width="14.44140625" customWidth="1"/>
    <col min="10754" max="10754" width="18.109375" customWidth="1"/>
    <col min="10755" max="10755" width="14.44140625" customWidth="1"/>
    <col min="11010" max="11010" width="18.109375" customWidth="1"/>
    <col min="11011" max="11011" width="14.44140625" customWidth="1"/>
    <col min="11266" max="11266" width="18.109375" customWidth="1"/>
    <col min="11267" max="11267" width="14.44140625" customWidth="1"/>
    <col min="11522" max="11522" width="18.109375" customWidth="1"/>
    <col min="11523" max="11523" width="14.44140625" customWidth="1"/>
    <col min="11778" max="11778" width="18.109375" customWidth="1"/>
    <col min="11779" max="11779" width="14.44140625" customWidth="1"/>
    <col min="12034" max="12034" width="18.109375" customWidth="1"/>
    <col min="12035" max="12035" width="14.44140625" customWidth="1"/>
    <col min="12290" max="12290" width="18.109375" customWidth="1"/>
    <col min="12291" max="12291" width="14.44140625" customWidth="1"/>
    <col min="12546" max="12546" width="18.109375" customWidth="1"/>
    <col min="12547" max="12547" width="14.44140625" customWidth="1"/>
    <col min="12802" max="12802" width="18.109375" customWidth="1"/>
    <col min="12803" max="12803" width="14.44140625" customWidth="1"/>
    <col min="13058" max="13058" width="18.109375" customWidth="1"/>
    <col min="13059" max="13059" width="14.44140625" customWidth="1"/>
    <col min="13314" max="13314" width="18.109375" customWidth="1"/>
    <col min="13315" max="13315" width="14.44140625" customWidth="1"/>
    <col min="13570" max="13570" width="18.109375" customWidth="1"/>
    <col min="13571" max="13571" width="14.44140625" customWidth="1"/>
    <col min="13826" max="13826" width="18.109375" customWidth="1"/>
    <col min="13827" max="13827" width="14.44140625" customWidth="1"/>
    <col min="14082" max="14082" width="18.109375" customWidth="1"/>
    <col min="14083" max="14083" width="14.44140625" customWidth="1"/>
    <col min="14338" max="14338" width="18.109375" customWidth="1"/>
    <col min="14339" max="14339" width="14.44140625" customWidth="1"/>
    <col min="14594" max="14594" width="18.109375" customWidth="1"/>
    <col min="14595" max="14595" width="14.44140625" customWidth="1"/>
    <col min="14850" max="14850" width="18.109375" customWidth="1"/>
    <col min="14851" max="14851" width="14.44140625" customWidth="1"/>
    <col min="15106" max="15106" width="18.109375" customWidth="1"/>
    <col min="15107" max="15107" width="14.44140625" customWidth="1"/>
    <col min="15362" max="15362" width="18.109375" customWidth="1"/>
    <col min="15363" max="15363" width="14.44140625" customWidth="1"/>
    <col min="15618" max="15618" width="18.109375" customWidth="1"/>
    <col min="15619" max="15619" width="14.44140625" customWidth="1"/>
    <col min="15874" max="15874" width="18.109375" customWidth="1"/>
    <col min="15875" max="15875" width="14.44140625" customWidth="1"/>
    <col min="16130" max="16130" width="18.109375" customWidth="1"/>
    <col min="16131" max="16131" width="14.44140625" customWidth="1"/>
  </cols>
  <sheetData>
    <row r="1" spans="1:15" ht="16.8" x14ac:dyDescent="0.3">
      <c r="A1" s="70" t="s">
        <v>150</v>
      </c>
      <c r="B1" s="71"/>
      <c r="C1" s="71"/>
      <c r="D1" s="71"/>
      <c r="E1" s="71"/>
      <c r="F1" s="71"/>
      <c r="G1" s="71"/>
      <c r="H1" s="71"/>
      <c r="I1" s="71"/>
      <c r="J1" s="119" t="s">
        <v>158</v>
      </c>
      <c r="K1" s="72"/>
      <c r="O1" s="52" t="s">
        <v>91</v>
      </c>
    </row>
    <row r="2" spans="1:15" ht="17.399999999999999" thickBot="1" x14ac:dyDescent="0.35">
      <c r="A2" s="73" t="s">
        <v>148</v>
      </c>
      <c r="B2" s="74"/>
      <c r="C2" s="74"/>
      <c r="D2" s="74"/>
      <c r="E2" s="74"/>
      <c r="F2" s="74"/>
      <c r="G2" s="74"/>
      <c r="H2" s="74"/>
      <c r="I2" s="74"/>
      <c r="J2" s="74"/>
      <c r="K2" s="75"/>
    </row>
    <row r="5" spans="1:15" ht="17.399999999999999" x14ac:dyDescent="0.35">
      <c r="B5" s="109" t="s">
        <v>32</v>
      </c>
      <c r="C5" s="110"/>
      <c r="D5" s="110"/>
      <c r="E5" s="109" t="s">
        <v>39</v>
      </c>
      <c r="F5" s="109" t="s">
        <v>40</v>
      </c>
      <c r="G5" s="109" t="s">
        <v>32</v>
      </c>
    </row>
    <row r="6" spans="1:15" x14ac:dyDescent="0.3">
      <c r="B6" s="50" t="s">
        <v>151</v>
      </c>
      <c r="E6" t="s">
        <v>137</v>
      </c>
      <c r="F6" s="35" t="s">
        <v>47</v>
      </c>
      <c r="G6" s="36">
        <v>30</v>
      </c>
    </row>
    <row r="7" spans="1:15" x14ac:dyDescent="0.3">
      <c r="B7" s="30"/>
      <c r="E7" t="s">
        <v>138</v>
      </c>
      <c r="F7" s="35" t="s">
        <v>47</v>
      </c>
      <c r="G7" s="36">
        <v>40</v>
      </c>
    </row>
    <row r="8" spans="1:15" x14ac:dyDescent="0.3">
      <c r="B8" s="30"/>
      <c r="E8" t="s">
        <v>139</v>
      </c>
      <c r="F8" s="35" t="s">
        <v>47</v>
      </c>
      <c r="G8" s="36">
        <v>50</v>
      </c>
    </row>
    <row r="9" spans="1:15" x14ac:dyDescent="0.3">
      <c r="B9" s="30"/>
      <c r="E9" t="s">
        <v>140</v>
      </c>
      <c r="F9" s="35" t="s">
        <v>47</v>
      </c>
      <c r="G9" s="36">
        <v>60</v>
      </c>
    </row>
    <row r="10" spans="1:15" x14ac:dyDescent="0.3">
      <c r="E10" t="s">
        <v>141</v>
      </c>
      <c r="F10" s="41" t="s">
        <v>42</v>
      </c>
      <c r="G10" s="36">
        <v>70</v>
      </c>
    </row>
    <row r="11" spans="1:15" x14ac:dyDescent="0.3">
      <c r="E11" t="s">
        <v>142</v>
      </c>
      <c r="F11" s="35" t="s">
        <v>47</v>
      </c>
      <c r="G11" s="36">
        <v>80</v>
      </c>
    </row>
    <row r="12" spans="1:15" x14ac:dyDescent="0.3">
      <c r="E12" t="s">
        <v>143</v>
      </c>
      <c r="F12" s="35" t="s">
        <v>110</v>
      </c>
      <c r="G12" s="36">
        <v>30</v>
      </c>
    </row>
    <row r="13" spans="1:15" x14ac:dyDescent="0.3">
      <c r="E13" t="s">
        <v>144</v>
      </c>
      <c r="F13" s="35" t="s">
        <v>47</v>
      </c>
      <c r="G13" s="36">
        <v>40</v>
      </c>
    </row>
    <row r="14" spans="1:15" x14ac:dyDescent="0.3">
      <c r="E14" t="s">
        <v>145</v>
      </c>
      <c r="F14" s="35" t="s">
        <v>47</v>
      </c>
      <c r="G14" s="36">
        <v>50</v>
      </c>
    </row>
  </sheetData>
  <hyperlinks>
    <hyperlink ref="O1" location="Sommaire!A1" display="Retour" xr:uid="{4C111498-4D3F-4ABD-96AA-17CD2D6DB889}"/>
    <hyperlink ref="J1" location="'Question7-Solution'!A1" display="Retour Datas" xr:uid="{791AC91C-41F1-4963-97FF-52F62C9D545B}"/>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4DCFD-F4F1-4DD4-A505-468A68D01328}">
  <dimension ref="A1:O11"/>
  <sheetViews>
    <sheetView workbookViewId="0">
      <selection activeCell="H11" sqref="H11"/>
    </sheetView>
  </sheetViews>
  <sheetFormatPr baseColWidth="10" defaultRowHeight="14.4" x14ac:dyDescent="0.3"/>
  <cols>
    <col min="2" max="2" width="18.109375" customWidth="1"/>
    <col min="3" max="3" width="16.44140625" customWidth="1"/>
    <col min="5" max="5" width="32.109375" customWidth="1"/>
    <col min="6" max="6" width="17.5546875" customWidth="1"/>
    <col min="10" max="10" width="15.77734375" customWidth="1"/>
    <col min="258" max="258" width="18.109375" customWidth="1"/>
    <col min="259" max="259" width="14.44140625" customWidth="1"/>
    <col min="514" max="514" width="18.109375" customWidth="1"/>
    <col min="515" max="515" width="14.44140625" customWidth="1"/>
    <col min="770" max="770" width="18.109375" customWidth="1"/>
    <col min="771" max="771" width="14.44140625" customWidth="1"/>
    <col min="1026" max="1026" width="18.109375" customWidth="1"/>
    <col min="1027" max="1027" width="14.44140625" customWidth="1"/>
    <col min="1282" max="1282" width="18.109375" customWidth="1"/>
    <col min="1283" max="1283" width="14.44140625" customWidth="1"/>
    <col min="1538" max="1538" width="18.109375" customWidth="1"/>
    <col min="1539" max="1539" width="14.44140625" customWidth="1"/>
    <col min="1794" max="1794" width="18.109375" customWidth="1"/>
    <col min="1795" max="1795" width="14.44140625" customWidth="1"/>
    <col min="2050" max="2050" width="18.109375" customWidth="1"/>
    <col min="2051" max="2051" width="14.44140625" customWidth="1"/>
    <col min="2306" max="2306" width="18.109375" customWidth="1"/>
    <col min="2307" max="2307" width="14.44140625" customWidth="1"/>
    <col min="2562" max="2562" width="18.109375" customWidth="1"/>
    <col min="2563" max="2563" width="14.44140625" customWidth="1"/>
    <col min="2818" max="2818" width="18.109375" customWidth="1"/>
    <col min="2819" max="2819" width="14.44140625" customWidth="1"/>
    <col min="3074" max="3074" width="18.109375" customWidth="1"/>
    <col min="3075" max="3075" width="14.44140625" customWidth="1"/>
    <col min="3330" max="3330" width="18.109375" customWidth="1"/>
    <col min="3331" max="3331" width="14.44140625" customWidth="1"/>
    <col min="3586" max="3586" width="18.109375" customWidth="1"/>
    <col min="3587" max="3587" width="14.44140625" customWidth="1"/>
    <col min="3842" max="3842" width="18.109375" customWidth="1"/>
    <col min="3843" max="3843" width="14.44140625" customWidth="1"/>
    <col min="4098" max="4098" width="18.109375" customWidth="1"/>
    <col min="4099" max="4099" width="14.44140625" customWidth="1"/>
    <col min="4354" max="4354" width="18.109375" customWidth="1"/>
    <col min="4355" max="4355" width="14.44140625" customWidth="1"/>
    <col min="4610" max="4610" width="18.109375" customWidth="1"/>
    <col min="4611" max="4611" width="14.44140625" customWidth="1"/>
    <col min="4866" max="4866" width="18.109375" customWidth="1"/>
    <col min="4867" max="4867" width="14.44140625" customWidth="1"/>
    <col min="5122" max="5122" width="18.109375" customWidth="1"/>
    <col min="5123" max="5123" width="14.44140625" customWidth="1"/>
    <col min="5378" max="5378" width="18.109375" customWidth="1"/>
    <col min="5379" max="5379" width="14.44140625" customWidth="1"/>
    <col min="5634" max="5634" width="18.109375" customWidth="1"/>
    <col min="5635" max="5635" width="14.44140625" customWidth="1"/>
    <col min="5890" max="5890" width="18.109375" customWidth="1"/>
    <col min="5891" max="5891" width="14.44140625" customWidth="1"/>
    <col min="6146" max="6146" width="18.109375" customWidth="1"/>
    <col min="6147" max="6147" width="14.44140625" customWidth="1"/>
    <col min="6402" max="6402" width="18.109375" customWidth="1"/>
    <col min="6403" max="6403" width="14.44140625" customWidth="1"/>
    <col min="6658" max="6658" width="18.109375" customWidth="1"/>
    <col min="6659" max="6659" width="14.44140625" customWidth="1"/>
    <col min="6914" max="6914" width="18.109375" customWidth="1"/>
    <col min="6915" max="6915" width="14.44140625" customWidth="1"/>
    <col min="7170" max="7170" width="18.109375" customWidth="1"/>
    <col min="7171" max="7171" width="14.44140625" customWidth="1"/>
    <col min="7426" max="7426" width="18.109375" customWidth="1"/>
    <col min="7427" max="7427" width="14.44140625" customWidth="1"/>
    <col min="7682" max="7682" width="18.109375" customWidth="1"/>
    <col min="7683" max="7683" width="14.44140625" customWidth="1"/>
    <col min="7938" max="7938" width="18.109375" customWidth="1"/>
    <col min="7939" max="7939" width="14.44140625" customWidth="1"/>
    <col min="8194" max="8194" width="18.109375" customWidth="1"/>
    <col min="8195" max="8195" width="14.44140625" customWidth="1"/>
    <col min="8450" max="8450" width="18.109375" customWidth="1"/>
    <col min="8451" max="8451" width="14.44140625" customWidth="1"/>
    <col min="8706" max="8706" width="18.109375" customWidth="1"/>
    <col min="8707" max="8707" width="14.44140625" customWidth="1"/>
    <col min="8962" max="8962" width="18.109375" customWidth="1"/>
    <col min="8963" max="8963" width="14.44140625" customWidth="1"/>
    <col min="9218" max="9218" width="18.109375" customWidth="1"/>
    <col min="9219" max="9219" width="14.44140625" customWidth="1"/>
    <col min="9474" max="9474" width="18.109375" customWidth="1"/>
    <col min="9475" max="9475" width="14.44140625" customWidth="1"/>
    <col min="9730" max="9730" width="18.109375" customWidth="1"/>
    <col min="9731" max="9731" width="14.44140625" customWidth="1"/>
    <col min="9986" max="9986" width="18.109375" customWidth="1"/>
    <col min="9987" max="9987" width="14.44140625" customWidth="1"/>
    <col min="10242" max="10242" width="18.109375" customWidth="1"/>
    <col min="10243" max="10243" width="14.44140625" customWidth="1"/>
    <col min="10498" max="10498" width="18.109375" customWidth="1"/>
    <col min="10499" max="10499" width="14.44140625" customWidth="1"/>
    <col min="10754" max="10754" width="18.109375" customWidth="1"/>
    <col min="10755" max="10755" width="14.44140625" customWidth="1"/>
    <col min="11010" max="11010" width="18.109375" customWidth="1"/>
    <col min="11011" max="11011" width="14.44140625" customWidth="1"/>
    <col min="11266" max="11266" width="18.109375" customWidth="1"/>
    <col min="11267" max="11267" width="14.44140625" customWidth="1"/>
    <col min="11522" max="11522" width="18.109375" customWidth="1"/>
    <col min="11523" max="11523" width="14.44140625" customWidth="1"/>
    <col min="11778" max="11778" width="18.109375" customWidth="1"/>
    <col min="11779" max="11779" width="14.44140625" customWidth="1"/>
    <col min="12034" max="12034" width="18.109375" customWidth="1"/>
    <col min="12035" max="12035" width="14.44140625" customWidth="1"/>
    <col min="12290" max="12290" width="18.109375" customWidth="1"/>
    <col min="12291" max="12291" width="14.44140625" customWidth="1"/>
    <col min="12546" max="12546" width="18.109375" customWidth="1"/>
    <col min="12547" max="12547" width="14.44140625" customWidth="1"/>
    <col min="12802" max="12802" width="18.109375" customWidth="1"/>
    <col min="12803" max="12803" width="14.44140625" customWidth="1"/>
    <col min="13058" max="13058" width="18.109375" customWidth="1"/>
    <col min="13059" max="13059" width="14.44140625" customWidth="1"/>
    <col min="13314" max="13314" width="18.109375" customWidth="1"/>
    <col min="13315" max="13315" width="14.44140625" customWidth="1"/>
    <col min="13570" max="13570" width="18.109375" customWidth="1"/>
    <col min="13571" max="13571" width="14.44140625" customWidth="1"/>
    <col min="13826" max="13826" width="18.109375" customWidth="1"/>
    <col min="13827" max="13827" width="14.44140625" customWidth="1"/>
    <col min="14082" max="14082" width="18.109375" customWidth="1"/>
    <col min="14083" max="14083" width="14.44140625" customWidth="1"/>
    <col min="14338" max="14338" width="18.109375" customWidth="1"/>
    <col min="14339" max="14339" width="14.44140625" customWidth="1"/>
    <col min="14594" max="14594" width="18.109375" customWidth="1"/>
    <col min="14595" max="14595" width="14.44140625" customWidth="1"/>
    <col min="14850" max="14850" width="18.109375" customWidth="1"/>
    <col min="14851" max="14851" width="14.44140625" customWidth="1"/>
    <col min="15106" max="15106" width="18.109375" customWidth="1"/>
    <col min="15107" max="15107" width="14.44140625" customWidth="1"/>
    <col min="15362" max="15362" width="18.109375" customWidth="1"/>
    <col min="15363" max="15363" width="14.44140625" customWidth="1"/>
    <col min="15618" max="15618" width="18.109375" customWidth="1"/>
    <col min="15619" max="15619" width="14.44140625" customWidth="1"/>
    <col min="15874" max="15874" width="18.109375" customWidth="1"/>
    <col min="15875" max="15875" width="14.44140625" customWidth="1"/>
    <col min="16130" max="16130" width="18.109375" customWidth="1"/>
    <col min="16131" max="16131" width="14.44140625" customWidth="1"/>
  </cols>
  <sheetData>
    <row r="1" spans="1:15" ht="16.8" x14ac:dyDescent="0.3">
      <c r="A1" s="70" t="s">
        <v>150</v>
      </c>
      <c r="B1" s="71"/>
      <c r="C1" s="71"/>
      <c r="D1" s="71"/>
      <c r="E1" s="71"/>
      <c r="F1" s="71"/>
      <c r="G1" s="71"/>
      <c r="H1" s="71"/>
      <c r="I1" s="71"/>
      <c r="J1" s="119" t="s">
        <v>158</v>
      </c>
      <c r="K1" s="72"/>
      <c r="O1" s="52" t="s">
        <v>91</v>
      </c>
    </row>
    <row r="2" spans="1:15" ht="17.399999999999999" thickBot="1" x14ac:dyDescent="0.35">
      <c r="A2" s="73" t="s">
        <v>146</v>
      </c>
      <c r="B2" s="74"/>
      <c r="C2" s="74"/>
      <c r="D2" s="74"/>
      <c r="E2" s="74"/>
      <c r="F2" s="74"/>
      <c r="G2" s="74"/>
      <c r="H2" s="74"/>
      <c r="I2" s="74"/>
      <c r="J2" s="74"/>
      <c r="K2" s="75"/>
    </row>
    <row r="5" spans="1:15" ht="17.399999999999999" x14ac:dyDescent="0.35">
      <c r="B5" s="109" t="s">
        <v>32</v>
      </c>
      <c r="C5" s="109" t="s">
        <v>32</v>
      </c>
      <c r="E5" s="111" t="s">
        <v>39</v>
      </c>
      <c r="F5" s="109" t="s">
        <v>32</v>
      </c>
    </row>
    <row r="6" spans="1:15" x14ac:dyDescent="0.3">
      <c r="B6" s="50" t="s">
        <v>151</v>
      </c>
      <c r="C6" s="50" t="s">
        <v>152</v>
      </c>
      <c r="E6" t="s">
        <v>137</v>
      </c>
      <c r="F6" s="36">
        <v>30</v>
      </c>
    </row>
    <row r="7" spans="1:15" x14ac:dyDescent="0.3">
      <c r="E7" t="s">
        <v>138</v>
      </c>
      <c r="F7" s="36">
        <v>40</v>
      </c>
    </row>
    <row r="8" spans="1:15" x14ac:dyDescent="0.3">
      <c r="E8" t="s">
        <v>139</v>
      </c>
      <c r="F8" s="36">
        <v>50</v>
      </c>
    </row>
    <row r="9" spans="1:15" x14ac:dyDescent="0.3">
      <c r="B9" s="30"/>
      <c r="E9" t="s">
        <v>143</v>
      </c>
      <c r="F9" s="36">
        <v>30</v>
      </c>
    </row>
    <row r="10" spans="1:15" x14ac:dyDescent="0.3">
      <c r="E10" t="s">
        <v>144</v>
      </c>
      <c r="F10" s="36">
        <v>40</v>
      </c>
    </row>
    <row r="11" spans="1:15" x14ac:dyDescent="0.3">
      <c r="E11" t="s">
        <v>145</v>
      </c>
      <c r="F11" s="36">
        <v>50</v>
      </c>
    </row>
  </sheetData>
  <hyperlinks>
    <hyperlink ref="O1" location="Sommaire!A1" display="Retour" xr:uid="{CF27200B-1D97-4EB0-B783-838FA373164E}"/>
    <hyperlink ref="J1" location="'Question7-Solution'!A1" display="Retour Datas" xr:uid="{B0F42523-ADA3-4AB9-86DA-DE2A3DF90F4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A516E-C36B-4E31-8A19-974FBA0DF976}">
  <dimension ref="A1:O15"/>
  <sheetViews>
    <sheetView topLeftCell="B1" zoomScaleNormal="100" workbookViewId="0">
      <selection activeCell="I7" sqref="I7"/>
    </sheetView>
  </sheetViews>
  <sheetFormatPr baseColWidth="10" defaultRowHeight="14.4" x14ac:dyDescent="0.3"/>
  <cols>
    <col min="2" max="2" width="18.109375" customWidth="1"/>
    <col min="3" max="3" width="14.44140625" customWidth="1"/>
    <col min="5" max="5" width="42.44140625" customWidth="1"/>
    <col min="6" max="6" width="14.6640625" customWidth="1"/>
    <col min="7" max="7" width="16" customWidth="1"/>
    <col min="10" max="10" width="17.33203125" customWidth="1"/>
    <col min="258" max="258" width="18.109375" customWidth="1"/>
    <col min="259" max="259" width="14.44140625" customWidth="1"/>
    <col min="514" max="514" width="18.109375" customWidth="1"/>
    <col min="515" max="515" width="14.44140625" customWidth="1"/>
    <col min="770" max="770" width="18.109375" customWidth="1"/>
    <col min="771" max="771" width="14.44140625" customWidth="1"/>
    <col min="1026" max="1026" width="18.109375" customWidth="1"/>
    <col min="1027" max="1027" width="14.44140625" customWidth="1"/>
    <col min="1282" max="1282" width="18.109375" customWidth="1"/>
    <col min="1283" max="1283" width="14.44140625" customWidth="1"/>
    <col min="1538" max="1538" width="18.109375" customWidth="1"/>
    <col min="1539" max="1539" width="14.44140625" customWidth="1"/>
    <col min="1794" max="1794" width="18.109375" customWidth="1"/>
    <col min="1795" max="1795" width="14.44140625" customWidth="1"/>
    <col min="2050" max="2050" width="18.109375" customWidth="1"/>
    <col min="2051" max="2051" width="14.44140625" customWidth="1"/>
    <col min="2306" max="2306" width="18.109375" customWidth="1"/>
    <col min="2307" max="2307" width="14.44140625" customWidth="1"/>
    <col min="2562" max="2562" width="18.109375" customWidth="1"/>
    <col min="2563" max="2563" width="14.44140625" customWidth="1"/>
    <col min="2818" max="2818" width="18.109375" customWidth="1"/>
    <col min="2819" max="2819" width="14.44140625" customWidth="1"/>
    <col min="3074" max="3074" width="18.109375" customWidth="1"/>
    <col min="3075" max="3075" width="14.44140625" customWidth="1"/>
    <col min="3330" max="3330" width="18.109375" customWidth="1"/>
    <col min="3331" max="3331" width="14.44140625" customWidth="1"/>
    <col min="3586" max="3586" width="18.109375" customWidth="1"/>
    <col min="3587" max="3587" width="14.44140625" customWidth="1"/>
    <col min="3842" max="3842" width="18.109375" customWidth="1"/>
    <col min="3843" max="3843" width="14.44140625" customWidth="1"/>
    <col min="4098" max="4098" width="18.109375" customWidth="1"/>
    <col min="4099" max="4099" width="14.44140625" customWidth="1"/>
    <col min="4354" max="4354" width="18.109375" customWidth="1"/>
    <col min="4355" max="4355" width="14.44140625" customWidth="1"/>
    <col min="4610" max="4610" width="18.109375" customWidth="1"/>
    <col min="4611" max="4611" width="14.44140625" customWidth="1"/>
    <col min="4866" max="4866" width="18.109375" customWidth="1"/>
    <col min="4867" max="4867" width="14.44140625" customWidth="1"/>
    <col min="5122" max="5122" width="18.109375" customWidth="1"/>
    <col min="5123" max="5123" width="14.44140625" customWidth="1"/>
    <col min="5378" max="5378" width="18.109375" customWidth="1"/>
    <col min="5379" max="5379" width="14.44140625" customWidth="1"/>
    <col min="5634" max="5634" width="18.109375" customWidth="1"/>
    <col min="5635" max="5635" width="14.44140625" customWidth="1"/>
    <col min="5890" max="5890" width="18.109375" customWidth="1"/>
    <col min="5891" max="5891" width="14.44140625" customWidth="1"/>
    <col min="6146" max="6146" width="18.109375" customWidth="1"/>
    <col min="6147" max="6147" width="14.44140625" customWidth="1"/>
    <col min="6402" max="6402" width="18.109375" customWidth="1"/>
    <col min="6403" max="6403" width="14.44140625" customWidth="1"/>
    <col min="6658" max="6658" width="18.109375" customWidth="1"/>
    <col min="6659" max="6659" width="14.44140625" customWidth="1"/>
    <col min="6914" max="6914" width="18.109375" customWidth="1"/>
    <col min="6915" max="6915" width="14.44140625" customWidth="1"/>
    <col min="7170" max="7170" width="18.109375" customWidth="1"/>
    <col min="7171" max="7171" width="14.44140625" customWidth="1"/>
    <col min="7426" max="7426" width="18.109375" customWidth="1"/>
    <col min="7427" max="7427" width="14.44140625" customWidth="1"/>
    <col min="7682" max="7682" width="18.109375" customWidth="1"/>
    <col min="7683" max="7683" width="14.44140625" customWidth="1"/>
    <col min="7938" max="7938" width="18.109375" customWidth="1"/>
    <col min="7939" max="7939" width="14.44140625" customWidth="1"/>
    <col min="8194" max="8194" width="18.109375" customWidth="1"/>
    <col min="8195" max="8195" width="14.44140625" customWidth="1"/>
    <col min="8450" max="8450" width="18.109375" customWidth="1"/>
    <col min="8451" max="8451" width="14.44140625" customWidth="1"/>
    <col min="8706" max="8706" width="18.109375" customWidth="1"/>
    <col min="8707" max="8707" width="14.44140625" customWidth="1"/>
    <col min="8962" max="8962" width="18.109375" customWidth="1"/>
    <col min="8963" max="8963" width="14.44140625" customWidth="1"/>
    <col min="9218" max="9218" width="18.109375" customWidth="1"/>
    <col min="9219" max="9219" width="14.44140625" customWidth="1"/>
    <col min="9474" max="9474" width="18.109375" customWidth="1"/>
    <col min="9475" max="9475" width="14.44140625" customWidth="1"/>
    <col min="9730" max="9730" width="18.109375" customWidth="1"/>
    <col min="9731" max="9731" width="14.44140625" customWidth="1"/>
    <col min="9986" max="9986" width="18.109375" customWidth="1"/>
    <col min="9987" max="9987" width="14.44140625" customWidth="1"/>
    <col min="10242" max="10242" width="18.109375" customWidth="1"/>
    <col min="10243" max="10243" width="14.44140625" customWidth="1"/>
    <col min="10498" max="10498" width="18.109375" customWidth="1"/>
    <col min="10499" max="10499" width="14.44140625" customWidth="1"/>
    <col min="10754" max="10754" width="18.109375" customWidth="1"/>
    <col min="10755" max="10755" width="14.44140625" customWidth="1"/>
    <col min="11010" max="11010" width="18.109375" customWidth="1"/>
    <col min="11011" max="11011" width="14.44140625" customWidth="1"/>
    <col min="11266" max="11266" width="18.109375" customWidth="1"/>
    <col min="11267" max="11267" width="14.44140625" customWidth="1"/>
    <col min="11522" max="11522" width="18.109375" customWidth="1"/>
    <col min="11523" max="11523" width="14.44140625" customWidth="1"/>
    <col min="11778" max="11778" width="18.109375" customWidth="1"/>
    <col min="11779" max="11779" width="14.44140625" customWidth="1"/>
    <col min="12034" max="12034" width="18.109375" customWidth="1"/>
    <col min="12035" max="12035" width="14.44140625" customWidth="1"/>
    <col min="12290" max="12290" width="18.109375" customWidth="1"/>
    <col min="12291" max="12291" width="14.44140625" customWidth="1"/>
    <col min="12546" max="12546" width="18.109375" customWidth="1"/>
    <col min="12547" max="12547" width="14.44140625" customWidth="1"/>
    <col min="12802" max="12802" width="18.109375" customWidth="1"/>
    <col min="12803" max="12803" width="14.44140625" customWidth="1"/>
    <col min="13058" max="13058" width="18.109375" customWidth="1"/>
    <col min="13059" max="13059" width="14.44140625" customWidth="1"/>
    <col min="13314" max="13314" width="18.109375" customWidth="1"/>
    <col min="13315" max="13315" width="14.44140625" customWidth="1"/>
    <col min="13570" max="13570" width="18.109375" customWidth="1"/>
    <col min="13571" max="13571" width="14.44140625" customWidth="1"/>
    <col min="13826" max="13826" width="18.109375" customWidth="1"/>
    <col min="13827" max="13827" width="14.44140625" customWidth="1"/>
    <col min="14082" max="14082" width="18.109375" customWidth="1"/>
    <col min="14083" max="14083" width="14.44140625" customWidth="1"/>
    <col min="14338" max="14338" width="18.109375" customWidth="1"/>
    <col min="14339" max="14339" width="14.44140625" customWidth="1"/>
    <col min="14594" max="14594" width="18.109375" customWidth="1"/>
    <col min="14595" max="14595" width="14.44140625" customWidth="1"/>
    <col min="14850" max="14850" width="18.109375" customWidth="1"/>
    <col min="14851" max="14851" width="14.44140625" customWidth="1"/>
    <col min="15106" max="15106" width="18.109375" customWidth="1"/>
    <col min="15107" max="15107" width="14.44140625" customWidth="1"/>
    <col min="15362" max="15362" width="18.109375" customWidth="1"/>
    <col min="15363" max="15363" width="14.44140625" customWidth="1"/>
    <col min="15618" max="15618" width="18.109375" customWidth="1"/>
    <col min="15619" max="15619" width="14.44140625" customWidth="1"/>
    <col min="15874" max="15874" width="18.109375" customWidth="1"/>
    <col min="15875" max="15875" width="14.44140625" customWidth="1"/>
    <col min="16130" max="16130" width="18.109375" customWidth="1"/>
    <col min="16131" max="16131" width="14.44140625" customWidth="1"/>
  </cols>
  <sheetData>
    <row r="1" spans="1:15" ht="16.8" x14ac:dyDescent="0.3">
      <c r="A1" s="70" t="s">
        <v>150</v>
      </c>
      <c r="B1" s="112"/>
      <c r="C1" s="112"/>
      <c r="D1" s="112"/>
      <c r="E1" s="112"/>
      <c r="F1" s="112"/>
      <c r="G1" s="112"/>
      <c r="H1" s="112"/>
      <c r="I1" s="112"/>
      <c r="J1" s="119" t="s">
        <v>158</v>
      </c>
      <c r="K1" s="113"/>
      <c r="O1" s="52" t="s">
        <v>91</v>
      </c>
    </row>
    <row r="2" spans="1:15" ht="17.399999999999999" thickBot="1" x14ac:dyDescent="0.35">
      <c r="A2" s="73" t="s">
        <v>149</v>
      </c>
      <c r="B2" s="114"/>
      <c r="C2" s="114"/>
      <c r="D2" s="114"/>
      <c r="E2" s="114"/>
      <c r="F2" s="114"/>
      <c r="G2" s="114"/>
      <c r="H2" s="114"/>
      <c r="I2" s="114"/>
      <c r="J2" s="114"/>
      <c r="K2" s="115"/>
    </row>
    <row r="5" spans="1:15" ht="17.399999999999999" x14ac:dyDescent="0.35">
      <c r="B5" s="116" t="s">
        <v>40</v>
      </c>
      <c r="E5" s="111" t="s">
        <v>39</v>
      </c>
      <c r="F5" s="116" t="s">
        <v>40</v>
      </c>
      <c r="G5" s="109" t="s">
        <v>32</v>
      </c>
    </row>
    <row r="6" spans="1:15" x14ac:dyDescent="0.3">
      <c r="B6" s="50" t="s">
        <v>47</v>
      </c>
      <c r="E6" t="s">
        <v>135</v>
      </c>
      <c r="F6" s="35" t="s">
        <v>42</v>
      </c>
      <c r="G6" s="36">
        <v>10</v>
      </c>
    </row>
    <row r="7" spans="1:15" x14ac:dyDescent="0.3">
      <c r="B7" s="50" t="s">
        <v>42</v>
      </c>
      <c r="E7" t="s">
        <v>136</v>
      </c>
      <c r="F7" s="35" t="s">
        <v>42</v>
      </c>
      <c r="G7" s="36">
        <v>20</v>
      </c>
    </row>
    <row r="8" spans="1:15" x14ac:dyDescent="0.3">
      <c r="E8" t="s">
        <v>137</v>
      </c>
      <c r="F8" s="35" t="s">
        <v>47</v>
      </c>
      <c r="G8" s="36">
        <v>30</v>
      </c>
    </row>
    <row r="9" spans="1:15" x14ac:dyDescent="0.3">
      <c r="B9" s="30"/>
      <c r="E9" t="s">
        <v>138</v>
      </c>
      <c r="F9" s="35" t="s">
        <v>47</v>
      </c>
      <c r="G9" s="36">
        <v>40</v>
      </c>
    </row>
    <row r="10" spans="1:15" x14ac:dyDescent="0.3">
      <c r="E10" t="s">
        <v>139</v>
      </c>
      <c r="F10" s="35" t="s">
        <v>47</v>
      </c>
      <c r="G10" s="36">
        <v>50</v>
      </c>
    </row>
    <row r="11" spans="1:15" x14ac:dyDescent="0.3">
      <c r="E11" t="s">
        <v>140</v>
      </c>
      <c r="F11" s="35" t="s">
        <v>47</v>
      </c>
      <c r="G11" s="36">
        <v>60</v>
      </c>
    </row>
    <row r="12" spans="1:15" x14ac:dyDescent="0.3">
      <c r="E12" t="s">
        <v>141</v>
      </c>
      <c r="F12" s="41" t="s">
        <v>42</v>
      </c>
      <c r="G12" s="36">
        <v>70</v>
      </c>
    </row>
    <row r="13" spans="1:15" x14ac:dyDescent="0.3">
      <c r="E13" t="s">
        <v>142</v>
      </c>
      <c r="F13" s="35" t="s">
        <v>47</v>
      </c>
      <c r="G13" s="36">
        <v>80</v>
      </c>
    </row>
    <row r="14" spans="1:15" x14ac:dyDescent="0.3">
      <c r="E14" t="s">
        <v>144</v>
      </c>
      <c r="F14" s="35" t="s">
        <v>47</v>
      </c>
      <c r="G14" s="36">
        <v>40</v>
      </c>
    </row>
    <row r="15" spans="1:15" x14ac:dyDescent="0.3">
      <c r="E15" t="s">
        <v>145</v>
      </c>
      <c r="F15" s="35" t="s">
        <v>47</v>
      </c>
      <c r="G15" s="36">
        <v>50</v>
      </c>
    </row>
  </sheetData>
  <hyperlinks>
    <hyperlink ref="O1" location="Sommaire!A1" display="Retour" xr:uid="{E8C005FF-A1FC-43C0-B67E-4D5C0DFB316E}"/>
    <hyperlink ref="J1" location="'Question7-Solution'!A1" display="Retour Datas" xr:uid="{3BD6DB9F-CBC6-4394-90F0-89A0CF47C485}"/>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B3B8A-D31D-4423-ABFC-AF01D39A170D}">
  <dimension ref="A1:O11"/>
  <sheetViews>
    <sheetView topLeftCell="C1" workbookViewId="0">
      <selection activeCell="O1" sqref="O1"/>
    </sheetView>
  </sheetViews>
  <sheetFormatPr baseColWidth="10" defaultRowHeight="14.4" x14ac:dyDescent="0.3"/>
  <cols>
    <col min="2" max="2" width="18.109375" customWidth="1"/>
    <col min="3" max="3" width="14.44140625" customWidth="1"/>
    <col min="5" max="5" width="41.5546875" customWidth="1"/>
    <col min="6" max="6" width="14.33203125" customWidth="1"/>
    <col min="7" max="7" width="18.5546875" customWidth="1"/>
    <col min="10" max="10" width="15" customWidth="1"/>
    <col min="258" max="258" width="18.109375" customWidth="1"/>
    <col min="259" max="259" width="14.44140625" customWidth="1"/>
    <col min="514" max="514" width="18.109375" customWidth="1"/>
    <col min="515" max="515" width="14.44140625" customWidth="1"/>
    <col min="770" max="770" width="18.109375" customWidth="1"/>
    <col min="771" max="771" width="14.44140625" customWidth="1"/>
    <col min="1026" max="1026" width="18.109375" customWidth="1"/>
    <col min="1027" max="1027" width="14.44140625" customWidth="1"/>
    <col min="1282" max="1282" width="18.109375" customWidth="1"/>
    <col min="1283" max="1283" width="14.44140625" customWidth="1"/>
    <col min="1538" max="1538" width="18.109375" customWidth="1"/>
    <col min="1539" max="1539" width="14.44140625" customWidth="1"/>
    <col min="1794" max="1794" width="18.109375" customWidth="1"/>
    <col min="1795" max="1795" width="14.44140625" customWidth="1"/>
    <col min="2050" max="2050" width="18.109375" customWidth="1"/>
    <col min="2051" max="2051" width="14.44140625" customWidth="1"/>
    <col min="2306" max="2306" width="18.109375" customWidth="1"/>
    <col min="2307" max="2307" width="14.44140625" customWidth="1"/>
    <col min="2562" max="2562" width="18.109375" customWidth="1"/>
    <col min="2563" max="2563" width="14.44140625" customWidth="1"/>
    <col min="2818" max="2818" width="18.109375" customWidth="1"/>
    <col min="2819" max="2819" width="14.44140625" customWidth="1"/>
    <col min="3074" max="3074" width="18.109375" customWidth="1"/>
    <col min="3075" max="3075" width="14.44140625" customWidth="1"/>
    <col min="3330" max="3330" width="18.109375" customWidth="1"/>
    <col min="3331" max="3331" width="14.44140625" customWidth="1"/>
    <col min="3586" max="3586" width="18.109375" customWidth="1"/>
    <col min="3587" max="3587" width="14.44140625" customWidth="1"/>
    <col min="3842" max="3842" width="18.109375" customWidth="1"/>
    <col min="3843" max="3843" width="14.44140625" customWidth="1"/>
    <col min="4098" max="4098" width="18.109375" customWidth="1"/>
    <col min="4099" max="4099" width="14.44140625" customWidth="1"/>
    <col min="4354" max="4354" width="18.109375" customWidth="1"/>
    <col min="4355" max="4355" width="14.44140625" customWidth="1"/>
    <col min="4610" max="4610" width="18.109375" customWidth="1"/>
    <col min="4611" max="4611" width="14.44140625" customWidth="1"/>
    <col min="4866" max="4866" width="18.109375" customWidth="1"/>
    <col min="4867" max="4867" width="14.44140625" customWidth="1"/>
    <col min="5122" max="5122" width="18.109375" customWidth="1"/>
    <col min="5123" max="5123" width="14.44140625" customWidth="1"/>
    <col min="5378" max="5378" width="18.109375" customWidth="1"/>
    <col min="5379" max="5379" width="14.44140625" customWidth="1"/>
    <col min="5634" max="5634" width="18.109375" customWidth="1"/>
    <col min="5635" max="5635" width="14.44140625" customWidth="1"/>
    <col min="5890" max="5890" width="18.109375" customWidth="1"/>
    <col min="5891" max="5891" width="14.44140625" customWidth="1"/>
    <col min="6146" max="6146" width="18.109375" customWidth="1"/>
    <col min="6147" max="6147" width="14.44140625" customWidth="1"/>
    <col min="6402" max="6402" width="18.109375" customWidth="1"/>
    <col min="6403" max="6403" width="14.44140625" customWidth="1"/>
    <col min="6658" max="6658" width="18.109375" customWidth="1"/>
    <col min="6659" max="6659" width="14.44140625" customWidth="1"/>
    <col min="6914" max="6914" width="18.109375" customWidth="1"/>
    <col min="6915" max="6915" width="14.44140625" customWidth="1"/>
    <col min="7170" max="7170" width="18.109375" customWidth="1"/>
    <col min="7171" max="7171" width="14.44140625" customWidth="1"/>
    <col min="7426" max="7426" width="18.109375" customWidth="1"/>
    <col min="7427" max="7427" width="14.44140625" customWidth="1"/>
    <col min="7682" max="7682" width="18.109375" customWidth="1"/>
    <col min="7683" max="7683" width="14.44140625" customWidth="1"/>
    <col min="7938" max="7938" width="18.109375" customWidth="1"/>
    <col min="7939" max="7939" width="14.44140625" customWidth="1"/>
    <col min="8194" max="8194" width="18.109375" customWidth="1"/>
    <col min="8195" max="8195" width="14.44140625" customWidth="1"/>
    <col min="8450" max="8450" width="18.109375" customWidth="1"/>
    <col min="8451" max="8451" width="14.44140625" customWidth="1"/>
    <col min="8706" max="8706" width="18.109375" customWidth="1"/>
    <col min="8707" max="8707" width="14.44140625" customWidth="1"/>
    <col min="8962" max="8962" width="18.109375" customWidth="1"/>
    <col min="8963" max="8963" width="14.44140625" customWidth="1"/>
    <col min="9218" max="9218" width="18.109375" customWidth="1"/>
    <col min="9219" max="9219" width="14.44140625" customWidth="1"/>
    <col min="9474" max="9474" width="18.109375" customWidth="1"/>
    <col min="9475" max="9475" width="14.44140625" customWidth="1"/>
    <col min="9730" max="9730" width="18.109375" customWidth="1"/>
    <col min="9731" max="9731" width="14.44140625" customWidth="1"/>
    <col min="9986" max="9986" width="18.109375" customWidth="1"/>
    <col min="9987" max="9987" width="14.44140625" customWidth="1"/>
    <col min="10242" max="10242" width="18.109375" customWidth="1"/>
    <col min="10243" max="10243" width="14.44140625" customWidth="1"/>
    <col min="10498" max="10498" width="18.109375" customWidth="1"/>
    <col min="10499" max="10499" width="14.44140625" customWidth="1"/>
    <col min="10754" max="10754" width="18.109375" customWidth="1"/>
    <col min="10755" max="10755" width="14.44140625" customWidth="1"/>
    <col min="11010" max="11010" width="18.109375" customWidth="1"/>
    <col min="11011" max="11011" width="14.44140625" customWidth="1"/>
    <col min="11266" max="11266" width="18.109375" customWidth="1"/>
    <col min="11267" max="11267" width="14.44140625" customWidth="1"/>
    <col min="11522" max="11522" width="18.109375" customWidth="1"/>
    <col min="11523" max="11523" width="14.44140625" customWidth="1"/>
    <col min="11778" max="11778" width="18.109375" customWidth="1"/>
    <col min="11779" max="11779" width="14.44140625" customWidth="1"/>
    <col min="12034" max="12034" width="18.109375" customWidth="1"/>
    <col min="12035" max="12035" width="14.44140625" customWidth="1"/>
    <col min="12290" max="12290" width="18.109375" customWidth="1"/>
    <col min="12291" max="12291" width="14.44140625" customWidth="1"/>
    <col min="12546" max="12546" width="18.109375" customWidth="1"/>
    <col min="12547" max="12547" width="14.44140625" customWidth="1"/>
    <col min="12802" max="12802" width="18.109375" customWidth="1"/>
    <col min="12803" max="12803" width="14.44140625" customWidth="1"/>
    <col min="13058" max="13058" width="18.109375" customWidth="1"/>
    <col min="13059" max="13059" width="14.44140625" customWidth="1"/>
    <col min="13314" max="13314" width="18.109375" customWidth="1"/>
    <col min="13315" max="13315" width="14.44140625" customWidth="1"/>
    <col min="13570" max="13570" width="18.109375" customWidth="1"/>
    <col min="13571" max="13571" width="14.44140625" customWidth="1"/>
    <col min="13826" max="13826" width="18.109375" customWidth="1"/>
    <col min="13827" max="13827" width="14.44140625" customWidth="1"/>
    <col min="14082" max="14082" width="18.109375" customWidth="1"/>
    <col min="14083" max="14083" width="14.44140625" customWidth="1"/>
    <col min="14338" max="14338" width="18.109375" customWidth="1"/>
    <col min="14339" max="14339" width="14.44140625" customWidth="1"/>
    <col min="14594" max="14594" width="18.109375" customWidth="1"/>
    <col min="14595" max="14595" width="14.44140625" customWidth="1"/>
    <col min="14850" max="14850" width="18.109375" customWidth="1"/>
    <col min="14851" max="14851" width="14.44140625" customWidth="1"/>
    <col min="15106" max="15106" width="18.109375" customWidth="1"/>
    <col min="15107" max="15107" width="14.44140625" customWidth="1"/>
    <col min="15362" max="15362" width="18.109375" customWidth="1"/>
    <col min="15363" max="15363" width="14.44140625" customWidth="1"/>
    <col min="15618" max="15618" width="18.109375" customWidth="1"/>
    <col min="15619" max="15619" width="14.44140625" customWidth="1"/>
    <col min="15874" max="15874" width="18.109375" customWidth="1"/>
    <col min="15875" max="15875" width="14.44140625" customWidth="1"/>
    <col min="16130" max="16130" width="18.109375" customWidth="1"/>
    <col min="16131" max="16131" width="14.44140625" customWidth="1"/>
  </cols>
  <sheetData>
    <row r="1" spans="1:15" ht="16.8" x14ac:dyDescent="0.3">
      <c r="A1" s="70" t="s">
        <v>150</v>
      </c>
      <c r="B1" s="112"/>
      <c r="C1" s="112"/>
      <c r="D1" s="112"/>
      <c r="E1" s="112"/>
      <c r="F1" s="112"/>
      <c r="G1" s="112"/>
      <c r="H1" s="112"/>
      <c r="I1" s="112"/>
      <c r="J1" s="119" t="s">
        <v>158</v>
      </c>
      <c r="K1" s="113"/>
      <c r="O1" s="52" t="s">
        <v>91</v>
      </c>
    </row>
    <row r="2" spans="1:15" ht="17.399999999999999" thickBot="1" x14ac:dyDescent="0.35">
      <c r="A2" s="73" t="s">
        <v>147</v>
      </c>
      <c r="B2" s="114"/>
      <c r="C2" s="114"/>
      <c r="D2" s="114"/>
      <c r="E2" s="114"/>
      <c r="F2" s="114"/>
      <c r="G2" s="114"/>
      <c r="H2" s="114"/>
      <c r="I2" s="114"/>
      <c r="J2" s="114"/>
      <c r="K2" s="115"/>
    </row>
    <row r="5" spans="1:15" ht="17.399999999999999" x14ac:dyDescent="0.35">
      <c r="B5" s="111" t="s">
        <v>39</v>
      </c>
      <c r="E5" s="111" t="s">
        <v>39</v>
      </c>
      <c r="F5" s="116" t="s">
        <v>40</v>
      </c>
      <c r="G5" s="109" t="s">
        <v>32</v>
      </c>
    </row>
    <row r="6" spans="1:15" x14ac:dyDescent="0.3">
      <c r="B6" s="50" t="s">
        <v>153</v>
      </c>
      <c r="E6" t="s">
        <v>135</v>
      </c>
      <c r="F6" s="35" t="s">
        <v>42</v>
      </c>
      <c r="G6" s="36">
        <v>10</v>
      </c>
    </row>
    <row r="7" spans="1:15" x14ac:dyDescent="0.3">
      <c r="E7" t="s">
        <v>136</v>
      </c>
      <c r="F7" s="35" t="s">
        <v>42</v>
      </c>
      <c r="G7" s="36">
        <v>20</v>
      </c>
    </row>
    <row r="8" spans="1:15" x14ac:dyDescent="0.3">
      <c r="E8" t="s">
        <v>139</v>
      </c>
      <c r="F8" s="35" t="s">
        <v>47</v>
      </c>
      <c r="G8" s="36">
        <v>50</v>
      </c>
    </row>
    <row r="9" spans="1:15" x14ac:dyDescent="0.3">
      <c r="B9" s="30"/>
      <c r="E9" t="s">
        <v>141</v>
      </c>
      <c r="F9" s="41" t="s">
        <v>42</v>
      </c>
      <c r="G9" s="36">
        <v>70</v>
      </c>
    </row>
    <row r="10" spans="1:15" x14ac:dyDescent="0.3">
      <c r="E10" t="s">
        <v>142</v>
      </c>
      <c r="F10" s="35" t="s">
        <v>47</v>
      </c>
      <c r="G10" s="36">
        <v>80</v>
      </c>
    </row>
    <row r="11" spans="1:15" x14ac:dyDescent="0.3">
      <c r="E11" t="s">
        <v>143</v>
      </c>
      <c r="F11" s="35" t="s">
        <v>110</v>
      </c>
      <c r="G11" s="36">
        <v>30</v>
      </c>
    </row>
  </sheetData>
  <hyperlinks>
    <hyperlink ref="O1" location="Sommaire!A1" display="Retour" xr:uid="{083422F6-EB6D-4442-BF70-B8FC5462FCF4}"/>
    <hyperlink ref="J1" location="'Question7-Solution'!A1" display="Retour Datas" xr:uid="{37A64F13-87ED-4A94-B1EB-09B90D7F056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24C76-C399-4836-9E05-0D587653CA18}">
  <dimension ref="A1:O23"/>
  <sheetViews>
    <sheetView workbookViewId="0">
      <selection activeCell="O1" sqref="O1"/>
    </sheetView>
  </sheetViews>
  <sheetFormatPr baseColWidth="10" defaultRowHeight="14.4" x14ac:dyDescent="0.3"/>
  <cols>
    <col min="7" max="7" width="20.44140625" customWidth="1"/>
    <col min="8" max="8" width="20.6640625" customWidth="1"/>
  </cols>
  <sheetData>
    <row r="1" spans="1:15" ht="17.399999999999999" thickBot="1" x14ac:dyDescent="0.35">
      <c r="A1" s="67" t="s">
        <v>160</v>
      </c>
      <c r="B1" s="68"/>
      <c r="C1" s="68"/>
      <c r="D1" s="68"/>
      <c r="E1" s="68"/>
      <c r="F1" s="68"/>
      <c r="G1" s="68"/>
      <c r="H1" s="68"/>
      <c r="I1" s="68"/>
      <c r="J1" s="68"/>
      <c r="K1" s="69"/>
      <c r="O1" s="53" t="s">
        <v>91</v>
      </c>
    </row>
    <row r="2" spans="1:15" ht="15" thickBot="1" x14ac:dyDescent="0.35"/>
    <row r="3" spans="1:15" ht="27.6" thickTop="1" thickBot="1" x14ac:dyDescent="0.35">
      <c r="C3" s="2" t="s">
        <v>68</v>
      </c>
      <c r="D3" s="2" t="s">
        <v>0</v>
      </c>
      <c r="E3" s="2" t="s">
        <v>69</v>
      </c>
      <c r="F3" s="2" t="s">
        <v>70</v>
      </c>
    </row>
    <row r="4" spans="1:15" ht="15" thickTop="1" x14ac:dyDescent="0.3">
      <c r="C4" s="3"/>
      <c r="D4" s="3"/>
      <c r="E4" s="4">
        <v>0.06</v>
      </c>
      <c r="F4" s="4">
        <v>0.21</v>
      </c>
    </row>
    <row r="5" spans="1:15" x14ac:dyDescent="0.3">
      <c r="B5" s="5">
        <v>37622</v>
      </c>
      <c r="C5" s="6">
        <v>5</v>
      </c>
      <c r="D5" s="6"/>
      <c r="E5" s="6"/>
      <c r="F5" s="6"/>
    </row>
    <row r="6" spans="1:15" x14ac:dyDescent="0.3">
      <c r="B6" s="7">
        <v>37653</v>
      </c>
      <c r="C6" s="6">
        <v>12</v>
      </c>
      <c r="D6" s="6"/>
      <c r="E6" s="6"/>
      <c r="F6" s="6"/>
    </row>
    <row r="7" spans="1:15" ht="15" thickBot="1" x14ac:dyDescent="0.35">
      <c r="B7" s="8">
        <v>37681</v>
      </c>
      <c r="C7" s="9">
        <v>13</v>
      </c>
      <c r="D7" s="9"/>
      <c r="E7" s="9"/>
      <c r="F7" s="6"/>
    </row>
    <row r="8" spans="1:15" ht="15.6" thickTop="1" thickBot="1" x14ac:dyDescent="0.35">
      <c r="B8" s="10" t="s">
        <v>1</v>
      </c>
      <c r="C8" s="11"/>
      <c r="D8" s="11"/>
      <c r="E8" s="11"/>
      <c r="F8" s="12"/>
    </row>
    <row r="9" spans="1:15" ht="15" thickTop="1" x14ac:dyDescent="0.3"/>
    <row r="10" spans="1:15" x14ac:dyDescent="0.3">
      <c r="B10" t="s">
        <v>2</v>
      </c>
      <c r="C10" s="13">
        <v>254</v>
      </c>
    </row>
    <row r="11" spans="1:15" x14ac:dyDescent="0.3">
      <c r="C11" s="14"/>
    </row>
    <row r="12" spans="1:15" x14ac:dyDescent="0.3">
      <c r="D12" s="15" t="s">
        <v>3</v>
      </c>
    </row>
    <row r="13" spans="1:15" x14ac:dyDescent="0.3">
      <c r="D13" s="15" t="s">
        <v>4</v>
      </c>
      <c r="E13">
        <v>0</v>
      </c>
    </row>
    <row r="14" spans="1:15" x14ac:dyDescent="0.3">
      <c r="D14" s="15" t="s">
        <v>5</v>
      </c>
    </row>
    <row r="17" spans="1:9" x14ac:dyDescent="0.3">
      <c r="A17" t="s">
        <v>6</v>
      </c>
      <c r="H17" s="1" t="s">
        <v>7</v>
      </c>
    </row>
    <row r="18" spans="1:9" x14ac:dyDescent="0.3">
      <c r="A18" t="s">
        <v>8</v>
      </c>
      <c r="H18" s="1" t="s">
        <v>9</v>
      </c>
    </row>
    <row r="19" spans="1:9" x14ac:dyDescent="0.3">
      <c r="A19" t="s">
        <v>10</v>
      </c>
      <c r="H19" s="1" t="s">
        <v>11</v>
      </c>
      <c r="I19" t="s">
        <v>12</v>
      </c>
    </row>
    <row r="20" spans="1:9" x14ac:dyDescent="0.3">
      <c r="A20" t="s">
        <v>13</v>
      </c>
      <c r="H20" s="1" t="s">
        <v>11</v>
      </c>
      <c r="I20" t="s">
        <v>14</v>
      </c>
    </row>
    <row r="21" spans="1:9" x14ac:dyDescent="0.3">
      <c r="A21" t="s">
        <v>15</v>
      </c>
      <c r="H21" s="1" t="s">
        <v>16</v>
      </c>
    </row>
    <row r="22" spans="1:9" x14ac:dyDescent="0.3">
      <c r="H22" s="1" t="s">
        <v>17</v>
      </c>
    </row>
    <row r="23" spans="1:9" x14ac:dyDescent="0.3">
      <c r="H23" s="1" t="s">
        <v>18</v>
      </c>
    </row>
  </sheetData>
  <hyperlinks>
    <hyperlink ref="O1" location="Sommaire!A1" display="Retour" xr:uid="{9475C3B5-EDFA-4822-8D73-551E30B88AD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86760-BD5A-4A36-8084-A7FC489891BF}">
  <dimension ref="A1:O28"/>
  <sheetViews>
    <sheetView workbookViewId="0">
      <selection sqref="A1:K4"/>
    </sheetView>
  </sheetViews>
  <sheetFormatPr baseColWidth="10" defaultRowHeight="14.4" x14ac:dyDescent="0.3"/>
  <cols>
    <col min="3" max="3" width="12.88671875" customWidth="1"/>
    <col min="259" max="259" width="12.88671875" customWidth="1"/>
    <col min="515" max="515" width="12.88671875" customWidth="1"/>
    <col min="771" max="771" width="12.88671875" customWidth="1"/>
    <col min="1027" max="1027" width="12.88671875" customWidth="1"/>
    <col min="1283" max="1283" width="12.88671875" customWidth="1"/>
    <col min="1539" max="1539" width="12.88671875" customWidth="1"/>
    <col min="1795" max="1795" width="12.88671875" customWidth="1"/>
    <col min="2051" max="2051" width="12.88671875" customWidth="1"/>
    <col min="2307" max="2307" width="12.88671875" customWidth="1"/>
    <col min="2563" max="2563" width="12.88671875" customWidth="1"/>
    <col min="2819" max="2819" width="12.88671875" customWidth="1"/>
    <col min="3075" max="3075" width="12.88671875" customWidth="1"/>
    <col min="3331" max="3331" width="12.88671875" customWidth="1"/>
    <col min="3587" max="3587" width="12.88671875" customWidth="1"/>
    <col min="3843" max="3843" width="12.88671875" customWidth="1"/>
    <col min="4099" max="4099" width="12.88671875" customWidth="1"/>
    <col min="4355" max="4355" width="12.88671875" customWidth="1"/>
    <col min="4611" max="4611" width="12.88671875" customWidth="1"/>
    <col min="4867" max="4867" width="12.88671875" customWidth="1"/>
    <col min="5123" max="5123" width="12.88671875" customWidth="1"/>
    <col min="5379" max="5379" width="12.88671875" customWidth="1"/>
    <col min="5635" max="5635" width="12.88671875" customWidth="1"/>
    <col min="5891" max="5891" width="12.88671875" customWidth="1"/>
    <col min="6147" max="6147" width="12.88671875" customWidth="1"/>
    <col min="6403" max="6403" width="12.88671875" customWidth="1"/>
    <col min="6659" max="6659" width="12.88671875" customWidth="1"/>
    <col min="6915" max="6915" width="12.88671875" customWidth="1"/>
    <col min="7171" max="7171" width="12.88671875" customWidth="1"/>
    <col min="7427" max="7427" width="12.88671875" customWidth="1"/>
    <col min="7683" max="7683" width="12.88671875" customWidth="1"/>
    <col min="7939" max="7939" width="12.88671875" customWidth="1"/>
    <col min="8195" max="8195" width="12.88671875" customWidth="1"/>
    <col min="8451" max="8451" width="12.88671875" customWidth="1"/>
    <col min="8707" max="8707" width="12.88671875" customWidth="1"/>
    <col min="8963" max="8963" width="12.88671875" customWidth="1"/>
    <col min="9219" max="9219" width="12.88671875" customWidth="1"/>
    <col min="9475" max="9475" width="12.88671875" customWidth="1"/>
    <col min="9731" max="9731" width="12.88671875" customWidth="1"/>
    <col min="9987" max="9987" width="12.88671875" customWidth="1"/>
    <col min="10243" max="10243" width="12.88671875" customWidth="1"/>
    <col min="10499" max="10499" width="12.88671875" customWidth="1"/>
    <col min="10755" max="10755" width="12.88671875" customWidth="1"/>
    <col min="11011" max="11011" width="12.88671875" customWidth="1"/>
    <col min="11267" max="11267" width="12.88671875" customWidth="1"/>
    <col min="11523" max="11523" width="12.88671875" customWidth="1"/>
    <col min="11779" max="11779" width="12.88671875" customWidth="1"/>
    <col min="12035" max="12035" width="12.88671875" customWidth="1"/>
    <col min="12291" max="12291" width="12.88671875" customWidth="1"/>
    <col min="12547" max="12547" width="12.88671875" customWidth="1"/>
    <col min="12803" max="12803" width="12.88671875" customWidth="1"/>
    <col min="13059" max="13059" width="12.88671875" customWidth="1"/>
    <col min="13315" max="13315" width="12.88671875" customWidth="1"/>
    <col min="13571" max="13571" width="12.88671875" customWidth="1"/>
    <col min="13827" max="13827" width="12.88671875" customWidth="1"/>
    <col min="14083" max="14083" width="12.88671875" customWidth="1"/>
    <col min="14339" max="14339" width="12.88671875" customWidth="1"/>
    <col min="14595" max="14595" width="12.88671875" customWidth="1"/>
    <col min="14851" max="14851" width="12.88671875" customWidth="1"/>
    <col min="15107" max="15107" width="12.88671875" customWidth="1"/>
    <col min="15363" max="15363" width="12.88671875" customWidth="1"/>
    <col min="15619" max="15619" width="12.88671875" customWidth="1"/>
    <col min="15875" max="15875" width="12.88671875" customWidth="1"/>
    <col min="16131" max="16131" width="12.88671875" customWidth="1"/>
  </cols>
  <sheetData>
    <row r="1" spans="1:15" ht="16.8" x14ac:dyDescent="0.3">
      <c r="A1" s="70" t="s">
        <v>19</v>
      </c>
      <c r="B1" s="71"/>
      <c r="C1" s="71"/>
      <c r="D1" s="71"/>
      <c r="E1" s="71"/>
      <c r="F1" s="71"/>
      <c r="G1" s="71"/>
      <c r="H1" s="71"/>
      <c r="I1" s="71"/>
      <c r="J1" s="71"/>
      <c r="K1" s="72"/>
      <c r="O1" s="53" t="s">
        <v>91</v>
      </c>
    </row>
    <row r="2" spans="1:15" ht="16.8" x14ac:dyDescent="0.3">
      <c r="A2" s="76" t="s">
        <v>20</v>
      </c>
      <c r="B2" s="77"/>
      <c r="C2" s="77"/>
      <c r="D2" s="77"/>
      <c r="E2" s="77"/>
      <c r="F2" s="77"/>
      <c r="G2" s="77"/>
      <c r="H2" s="77"/>
      <c r="I2" s="77"/>
      <c r="J2" s="77"/>
      <c r="K2" s="78"/>
    </row>
    <row r="3" spans="1:15" ht="16.8" x14ac:dyDescent="0.3">
      <c r="A3" s="76" t="s">
        <v>21</v>
      </c>
      <c r="B3" s="77"/>
      <c r="C3" s="77"/>
      <c r="D3" s="77"/>
      <c r="E3" s="77"/>
      <c r="F3" s="77"/>
      <c r="G3" s="77"/>
      <c r="H3" s="77"/>
      <c r="I3" s="77"/>
      <c r="J3" s="77"/>
      <c r="K3" s="78"/>
    </row>
    <row r="4" spans="1:15" ht="17.399999999999999" thickBot="1" x14ac:dyDescent="0.35">
      <c r="A4" s="73" t="s">
        <v>22</v>
      </c>
      <c r="B4" s="74"/>
      <c r="C4" s="74"/>
      <c r="D4" s="74"/>
      <c r="E4" s="74"/>
      <c r="F4" s="74"/>
      <c r="G4" s="74"/>
      <c r="H4" s="74"/>
      <c r="I4" s="74"/>
      <c r="J4" s="74"/>
      <c r="K4" s="75"/>
    </row>
    <row r="5" spans="1:15" x14ac:dyDescent="0.3">
      <c r="A5" s="1"/>
    </row>
    <row r="6" spans="1:15" x14ac:dyDescent="0.3">
      <c r="A6" s="1"/>
      <c r="C6" s="54" t="s">
        <v>103</v>
      </c>
      <c r="I6" s="54" t="s">
        <v>105</v>
      </c>
    </row>
    <row r="7" spans="1:15" ht="15" thickBot="1" x14ac:dyDescent="0.35"/>
    <row r="8" spans="1:15" ht="15" thickBot="1" x14ac:dyDescent="0.35">
      <c r="C8" s="16" t="s">
        <v>23</v>
      </c>
      <c r="D8" s="17" t="s">
        <v>24</v>
      </c>
      <c r="I8" s="16" t="s">
        <v>23</v>
      </c>
      <c r="J8" s="17" t="s">
        <v>24</v>
      </c>
      <c r="L8" s="61" t="s">
        <v>101</v>
      </c>
    </row>
    <row r="9" spans="1:15" ht="15" thickBot="1" x14ac:dyDescent="0.35">
      <c r="C9" s="18"/>
      <c r="D9" s="19">
        <v>1.37</v>
      </c>
      <c r="I9" s="20">
        <v>100</v>
      </c>
      <c r="J9" s="21"/>
      <c r="L9" s="62">
        <v>1.37</v>
      </c>
    </row>
    <row r="10" spans="1:15" x14ac:dyDescent="0.3">
      <c r="C10" s="20">
        <v>100</v>
      </c>
      <c r="D10" s="21"/>
      <c r="I10" s="22">
        <v>50</v>
      </c>
      <c r="J10" s="23"/>
    </row>
    <row r="11" spans="1:15" x14ac:dyDescent="0.3">
      <c r="C11" s="22">
        <v>50</v>
      </c>
      <c r="D11" s="23"/>
      <c r="I11" s="22">
        <v>550</v>
      </c>
      <c r="J11" s="23"/>
    </row>
    <row r="12" spans="1:15" x14ac:dyDescent="0.3">
      <c r="C12" s="22">
        <v>550</v>
      </c>
      <c r="D12" s="23"/>
      <c r="I12" s="22">
        <v>150000</v>
      </c>
      <c r="J12" s="23"/>
    </row>
    <row r="13" spans="1:15" ht="15" thickBot="1" x14ac:dyDescent="0.35">
      <c r="C13" s="22">
        <v>150000</v>
      </c>
      <c r="D13" s="23"/>
      <c r="I13" s="24">
        <v>2500</v>
      </c>
      <c r="J13" s="25"/>
    </row>
    <row r="14" spans="1:15" ht="15" thickBot="1" x14ac:dyDescent="0.35">
      <c r="C14" s="24">
        <v>2500</v>
      </c>
      <c r="D14" s="25"/>
    </row>
    <row r="15" spans="1:15" x14ac:dyDescent="0.3">
      <c r="D15" s="15"/>
    </row>
    <row r="16" spans="1:15" x14ac:dyDescent="0.3">
      <c r="D16" s="15"/>
    </row>
    <row r="17" spans="1:6" x14ac:dyDescent="0.3">
      <c r="A17" s="1" t="s">
        <v>25</v>
      </c>
    </row>
    <row r="18" spans="1:6" x14ac:dyDescent="0.3">
      <c r="A18" s="1" t="s">
        <v>20</v>
      </c>
    </row>
    <row r="19" spans="1:6" x14ac:dyDescent="0.3">
      <c r="A19" s="1" t="s">
        <v>26</v>
      </c>
    </row>
    <row r="20" spans="1:6" x14ac:dyDescent="0.3">
      <c r="A20" s="1"/>
    </row>
    <row r="21" spans="1:6" ht="15" thickBot="1" x14ac:dyDescent="0.35"/>
    <row r="22" spans="1:6" ht="15" thickBot="1" x14ac:dyDescent="0.35">
      <c r="C22" s="16" t="s">
        <v>23</v>
      </c>
      <c r="D22" s="26" t="s">
        <v>24</v>
      </c>
      <c r="E22" s="26" t="s">
        <v>27</v>
      </c>
      <c r="F22" s="17" t="s">
        <v>28</v>
      </c>
    </row>
    <row r="23" spans="1:6" ht="15" thickBot="1" x14ac:dyDescent="0.35">
      <c r="C23" s="18"/>
      <c r="D23" s="27">
        <v>1.37</v>
      </c>
      <c r="E23" s="27">
        <v>112</v>
      </c>
      <c r="F23" s="19">
        <v>650</v>
      </c>
    </row>
    <row r="24" spans="1:6" x14ac:dyDescent="0.3">
      <c r="C24" s="20">
        <v>100</v>
      </c>
      <c r="D24" s="28"/>
      <c r="E24" s="28"/>
      <c r="F24" s="21"/>
    </row>
    <row r="25" spans="1:6" x14ac:dyDescent="0.3">
      <c r="C25" s="22">
        <v>50</v>
      </c>
      <c r="D25" s="6"/>
      <c r="E25" s="6"/>
      <c r="F25" s="23"/>
    </row>
    <row r="26" spans="1:6" x14ac:dyDescent="0.3">
      <c r="C26" s="22">
        <v>550</v>
      </c>
      <c r="D26" s="6"/>
      <c r="E26" s="6"/>
      <c r="F26" s="23"/>
    </row>
    <row r="27" spans="1:6" x14ac:dyDescent="0.3">
      <c r="C27" s="22">
        <v>150000</v>
      </c>
      <c r="D27" s="6"/>
      <c r="E27" s="6"/>
      <c r="F27" s="23"/>
    </row>
    <row r="28" spans="1:6" ht="15" thickBot="1" x14ac:dyDescent="0.35">
      <c r="C28" s="24">
        <v>2500</v>
      </c>
      <c r="D28" s="29"/>
      <c r="E28" s="29"/>
      <c r="F28" s="25"/>
    </row>
  </sheetData>
  <hyperlinks>
    <hyperlink ref="O1" location="Sommaire!A1" display="Retour" xr:uid="{6687F5A5-E6FD-4D30-861C-8A814BAAE73F}"/>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A12D5-2879-411F-A0FF-2BCB9E153373}">
  <dimension ref="A1:O28"/>
  <sheetViews>
    <sheetView workbookViewId="0">
      <selection activeCell="N6" sqref="N6"/>
    </sheetView>
  </sheetViews>
  <sheetFormatPr baseColWidth="10" defaultRowHeight="14.4" x14ac:dyDescent="0.3"/>
  <cols>
    <col min="3" max="3" width="12.88671875" customWidth="1"/>
    <col min="259" max="259" width="12.88671875" customWidth="1"/>
    <col min="515" max="515" width="12.88671875" customWidth="1"/>
    <col min="771" max="771" width="12.88671875" customWidth="1"/>
    <col min="1027" max="1027" width="12.88671875" customWidth="1"/>
    <col min="1283" max="1283" width="12.88671875" customWidth="1"/>
    <col min="1539" max="1539" width="12.88671875" customWidth="1"/>
    <col min="1795" max="1795" width="12.88671875" customWidth="1"/>
    <col min="2051" max="2051" width="12.88671875" customWidth="1"/>
    <col min="2307" max="2307" width="12.88671875" customWidth="1"/>
    <col min="2563" max="2563" width="12.88671875" customWidth="1"/>
    <col min="2819" max="2819" width="12.88671875" customWidth="1"/>
    <col min="3075" max="3075" width="12.88671875" customWidth="1"/>
    <col min="3331" max="3331" width="12.88671875" customWidth="1"/>
    <col min="3587" max="3587" width="12.88671875" customWidth="1"/>
    <col min="3843" max="3843" width="12.88671875" customWidth="1"/>
    <col min="4099" max="4099" width="12.88671875" customWidth="1"/>
    <col min="4355" max="4355" width="12.88671875" customWidth="1"/>
    <col min="4611" max="4611" width="12.88671875" customWidth="1"/>
    <col min="4867" max="4867" width="12.88671875" customWidth="1"/>
    <col min="5123" max="5123" width="12.88671875" customWidth="1"/>
    <col min="5379" max="5379" width="12.88671875" customWidth="1"/>
    <col min="5635" max="5635" width="12.88671875" customWidth="1"/>
    <col min="5891" max="5891" width="12.88671875" customWidth="1"/>
    <col min="6147" max="6147" width="12.88671875" customWidth="1"/>
    <col min="6403" max="6403" width="12.88671875" customWidth="1"/>
    <col min="6659" max="6659" width="12.88671875" customWidth="1"/>
    <col min="6915" max="6915" width="12.88671875" customWidth="1"/>
    <col min="7171" max="7171" width="12.88671875" customWidth="1"/>
    <col min="7427" max="7427" width="12.88671875" customWidth="1"/>
    <col min="7683" max="7683" width="12.88671875" customWidth="1"/>
    <col min="7939" max="7939" width="12.88671875" customWidth="1"/>
    <col min="8195" max="8195" width="12.88671875" customWidth="1"/>
    <col min="8451" max="8451" width="12.88671875" customWidth="1"/>
    <col min="8707" max="8707" width="12.88671875" customWidth="1"/>
    <col min="8963" max="8963" width="12.88671875" customWidth="1"/>
    <col min="9219" max="9219" width="12.88671875" customWidth="1"/>
    <col min="9475" max="9475" width="12.88671875" customWidth="1"/>
    <col min="9731" max="9731" width="12.88671875" customWidth="1"/>
    <col min="9987" max="9987" width="12.88671875" customWidth="1"/>
    <col min="10243" max="10243" width="12.88671875" customWidth="1"/>
    <col min="10499" max="10499" width="12.88671875" customWidth="1"/>
    <col min="10755" max="10755" width="12.88671875" customWidth="1"/>
    <col min="11011" max="11011" width="12.88671875" customWidth="1"/>
    <col min="11267" max="11267" width="12.88671875" customWidth="1"/>
    <col min="11523" max="11523" width="12.88671875" customWidth="1"/>
    <col min="11779" max="11779" width="12.88671875" customWidth="1"/>
    <col min="12035" max="12035" width="12.88671875" customWidth="1"/>
    <col min="12291" max="12291" width="12.88671875" customWidth="1"/>
    <col min="12547" max="12547" width="12.88671875" customWidth="1"/>
    <col min="12803" max="12803" width="12.88671875" customWidth="1"/>
    <col min="13059" max="13059" width="12.88671875" customWidth="1"/>
    <col min="13315" max="13315" width="12.88671875" customWidth="1"/>
    <col min="13571" max="13571" width="12.88671875" customWidth="1"/>
    <col min="13827" max="13827" width="12.88671875" customWidth="1"/>
    <col min="14083" max="14083" width="12.88671875" customWidth="1"/>
    <col min="14339" max="14339" width="12.88671875" customWidth="1"/>
    <col min="14595" max="14595" width="12.88671875" customWidth="1"/>
    <col min="14851" max="14851" width="12.88671875" customWidth="1"/>
    <col min="15107" max="15107" width="12.88671875" customWidth="1"/>
    <col min="15363" max="15363" width="12.88671875" customWidth="1"/>
    <col min="15619" max="15619" width="12.88671875" customWidth="1"/>
    <col min="15875" max="15875" width="12.88671875" customWidth="1"/>
    <col min="16131" max="16131" width="12.88671875" customWidth="1"/>
  </cols>
  <sheetData>
    <row r="1" spans="1:15" ht="16.8" x14ac:dyDescent="0.3">
      <c r="A1" s="70" t="s">
        <v>19</v>
      </c>
      <c r="B1" s="71"/>
      <c r="C1" s="71"/>
      <c r="D1" s="71"/>
      <c r="E1" s="71"/>
      <c r="F1" s="71"/>
      <c r="G1" s="71"/>
      <c r="H1" s="71"/>
      <c r="I1" s="71"/>
      <c r="J1" s="71"/>
      <c r="K1" s="72"/>
      <c r="O1" s="53" t="s">
        <v>91</v>
      </c>
    </row>
    <row r="2" spans="1:15" ht="16.8" x14ac:dyDescent="0.3">
      <c r="A2" s="76" t="s">
        <v>20</v>
      </c>
      <c r="B2" s="77"/>
      <c r="C2" s="77"/>
      <c r="D2" s="77"/>
      <c r="E2" s="77"/>
      <c r="F2" s="77"/>
      <c r="G2" s="77"/>
      <c r="H2" s="77"/>
      <c r="I2" s="77"/>
      <c r="J2" s="77"/>
      <c r="K2" s="78"/>
    </row>
    <row r="3" spans="1:15" ht="16.8" x14ac:dyDescent="0.3">
      <c r="A3" s="76" t="s">
        <v>21</v>
      </c>
      <c r="B3" s="77"/>
      <c r="C3" s="77"/>
      <c r="D3" s="77"/>
      <c r="E3" s="77"/>
      <c r="F3" s="77"/>
      <c r="G3" s="77"/>
      <c r="H3" s="77"/>
      <c r="I3" s="77"/>
      <c r="J3" s="77"/>
      <c r="K3" s="78"/>
    </row>
    <row r="4" spans="1:15" ht="17.399999999999999" thickBot="1" x14ac:dyDescent="0.35">
      <c r="A4" s="73" t="s">
        <v>22</v>
      </c>
      <c r="B4" s="74"/>
      <c r="C4" s="74"/>
      <c r="D4" s="74"/>
      <c r="E4" s="74"/>
      <c r="F4" s="74"/>
      <c r="G4" s="74"/>
      <c r="H4" s="74"/>
      <c r="I4" s="74"/>
      <c r="J4" s="74"/>
      <c r="K4" s="75"/>
    </row>
    <row r="5" spans="1:15" x14ac:dyDescent="0.3">
      <c r="A5" s="1"/>
    </row>
    <row r="6" spans="1:15" ht="17.399999999999999" x14ac:dyDescent="0.35">
      <c r="A6" s="1"/>
      <c r="C6" s="66" t="s">
        <v>103</v>
      </c>
      <c r="I6" s="66" t="s">
        <v>104</v>
      </c>
    </row>
    <row r="7" spans="1:15" ht="15" thickBot="1" x14ac:dyDescent="0.35"/>
    <row r="8" spans="1:15" ht="15" thickBot="1" x14ac:dyDescent="0.35">
      <c r="C8" s="16" t="s">
        <v>23</v>
      </c>
      <c r="D8" s="17" t="s">
        <v>24</v>
      </c>
      <c r="I8" s="59" t="s">
        <v>23</v>
      </c>
      <c r="J8" s="60" t="s">
        <v>24</v>
      </c>
      <c r="L8" s="61" t="s">
        <v>101</v>
      </c>
    </row>
    <row r="9" spans="1:15" ht="15" thickBot="1" x14ac:dyDescent="0.35">
      <c r="C9" s="18"/>
      <c r="D9" s="19">
        <v>1.37</v>
      </c>
      <c r="I9" s="55">
        <v>100</v>
      </c>
      <c r="J9" s="57">
        <f>Tableau4[[#This Row],[Euros]]*$L$9</f>
        <v>137</v>
      </c>
      <c r="L9" s="62">
        <v>1.37</v>
      </c>
    </row>
    <row r="10" spans="1:15" x14ac:dyDescent="0.3">
      <c r="C10" s="20">
        <v>100</v>
      </c>
      <c r="D10" s="21">
        <f>C10*$D$9</f>
        <v>137</v>
      </c>
      <c r="I10" s="56">
        <v>50</v>
      </c>
      <c r="J10" s="58">
        <f>Tableau4[[#This Row],[Euros]]*$L$9</f>
        <v>68.5</v>
      </c>
    </row>
    <row r="11" spans="1:15" x14ac:dyDescent="0.3">
      <c r="C11" s="22">
        <v>50</v>
      </c>
      <c r="D11" s="23">
        <f>C11*$D$9</f>
        <v>68.5</v>
      </c>
      <c r="I11" s="56">
        <v>550</v>
      </c>
      <c r="J11" s="58">
        <f>Tableau4[[#This Row],[Euros]]*$L$9</f>
        <v>753.50000000000011</v>
      </c>
    </row>
    <row r="12" spans="1:15" x14ac:dyDescent="0.3">
      <c r="C12" s="22">
        <v>550</v>
      </c>
      <c r="D12" s="23">
        <f>C12*$D$9</f>
        <v>753.50000000000011</v>
      </c>
      <c r="I12" s="56">
        <v>150000</v>
      </c>
      <c r="J12" s="58">
        <f>Tableau4[[#This Row],[Euros]]*$L$9</f>
        <v>205500.00000000003</v>
      </c>
    </row>
    <row r="13" spans="1:15" x14ac:dyDescent="0.3">
      <c r="C13" s="22">
        <v>150000</v>
      </c>
      <c r="D13" s="23">
        <f>C13*$D$9</f>
        <v>205500.00000000003</v>
      </c>
      <c r="I13" s="56">
        <v>2500</v>
      </c>
      <c r="J13" s="58">
        <f>Tableau4[[#This Row],[Euros]]*$L$9</f>
        <v>3425.0000000000005</v>
      </c>
    </row>
    <row r="14" spans="1:15" ht="15" thickBot="1" x14ac:dyDescent="0.35">
      <c r="C14" s="24">
        <v>2500</v>
      </c>
      <c r="D14" s="25">
        <f>C14*$D$9</f>
        <v>3425.0000000000005</v>
      </c>
    </row>
    <row r="15" spans="1:15" x14ac:dyDescent="0.3">
      <c r="D15" s="15"/>
    </row>
    <row r="16" spans="1:15" x14ac:dyDescent="0.3">
      <c r="D16" s="15"/>
    </row>
    <row r="17" spans="1:6" x14ac:dyDescent="0.3">
      <c r="A17" s="1" t="s">
        <v>25</v>
      </c>
    </row>
    <row r="18" spans="1:6" x14ac:dyDescent="0.3">
      <c r="A18" s="1" t="s">
        <v>20</v>
      </c>
    </row>
    <row r="19" spans="1:6" x14ac:dyDescent="0.3">
      <c r="A19" s="1" t="s">
        <v>26</v>
      </c>
    </row>
    <row r="20" spans="1:6" x14ac:dyDescent="0.3">
      <c r="A20" s="1"/>
    </row>
    <row r="21" spans="1:6" ht="15" thickBot="1" x14ac:dyDescent="0.35"/>
    <row r="22" spans="1:6" ht="15" thickBot="1" x14ac:dyDescent="0.35">
      <c r="C22" s="16" t="s">
        <v>23</v>
      </c>
      <c r="D22" s="26" t="s">
        <v>24</v>
      </c>
      <c r="E22" s="26" t="s">
        <v>27</v>
      </c>
      <c r="F22" s="17" t="s">
        <v>28</v>
      </c>
    </row>
    <row r="23" spans="1:6" ht="15" thickBot="1" x14ac:dyDescent="0.35">
      <c r="C23" s="18"/>
      <c r="D23" s="27">
        <v>1.37</v>
      </c>
      <c r="E23" s="27">
        <v>112</v>
      </c>
      <c r="F23" s="19">
        <v>650</v>
      </c>
    </row>
    <row r="24" spans="1:6" x14ac:dyDescent="0.3">
      <c r="C24" s="20">
        <v>100</v>
      </c>
      <c r="D24" s="28">
        <f>$C24*D$23</f>
        <v>137</v>
      </c>
      <c r="E24" s="28">
        <f>$C24*E$23</f>
        <v>11200</v>
      </c>
      <c r="F24" s="21">
        <f>$C24*F$23</f>
        <v>65000</v>
      </c>
    </row>
    <row r="25" spans="1:6" x14ac:dyDescent="0.3">
      <c r="C25" s="22">
        <v>50</v>
      </c>
      <c r="D25" s="6">
        <f t="shared" ref="D25:F28" si="0">$C25*D$23</f>
        <v>68.5</v>
      </c>
      <c r="E25" s="6">
        <f t="shared" si="0"/>
        <v>5600</v>
      </c>
      <c r="F25" s="23">
        <f t="shared" si="0"/>
        <v>32500</v>
      </c>
    </row>
    <row r="26" spans="1:6" x14ac:dyDescent="0.3">
      <c r="C26" s="22">
        <v>550</v>
      </c>
      <c r="D26" s="6">
        <f t="shared" si="0"/>
        <v>753.50000000000011</v>
      </c>
      <c r="E26" s="6">
        <f t="shared" si="0"/>
        <v>61600</v>
      </c>
      <c r="F26" s="23">
        <f t="shared" si="0"/>
        <v>357500</v>
      </c>
    </row>
    <row r="27" spans="1:6" x14ac:dyDescent="0.3">
      <c r="C27" s="22">
        <v>150000</v>
      </c>
      <c r="D27" s="6">
        <f t="shared" si="0"/>
        <v>205500.00000000003</v>
      </c>
      <c r="E27" s="6">
        <f t="shared" si="0"/>
        <v>16800000</v>
      </c>
      <c r="F27" s="23">
        <f t="shared" si="0"/>
        <v>97500000</v>
      </c>
    </row>
    <row r="28" spans="1:6" ht="15" thickBot="1" x14ac:dyDescent="0.35">
      <c r="C28" s="24">
        <v>2500</v>
      </c>
      <c r="D28" s="29">
        <f t="shared" si="0"/>
        <v>3425.0000000000005</v>
      </c>
      <c r="E28" s="29">
        <f t="shared" si="0"/>
        <v>280000</v>
      </c>
      <c r="F28" s="25">
        <f t="shared" si="0"/>
        <v>1625000</v>
      </c>
    </row>
  </sheetData>
  <hyperlinks>
    <hyperlink ref="O1" location="Sommaire!A1" display="Retour" xr:uid="{D9B0B3BE-7886-4D6C-A80A-F606F534B492}"/>
  </hyperlink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784C8-5CBF-4DBE-A2BC-D48E6FDDD1DE}">
  <dimension ref="A1:O16"/>
  <sheetViews>
    <sheetView workbookViewId="0">
      <selection sqref="A1:K2"/>
    </sheetView>
  </sheetViews>
  <sheetFormatPr baseColWidth="10" defaultRowHeight="14.4" x14ac:dyDescent="0.3"/>
  <sheetData>
    <row r="1" spans="1:15" ht="16.8" x14ac:dyDescent="0.3">
      <c r="A1" s="70" t="s">
        <v>29</v>
      </c>
      <c r="B1" s="71"/>
      <c r="C1" s="71"/>
      <c r="D1" s="71"/>
      <c r="E1" s="71"/>
      <c r="F1" s="71"/>
      <c r="G1" s="71"/>
      <c r="H1" s="71"/>
      <c r="I1" s="71"/>
      <c r="J1" s="71"/>
      <c r="K1" s="72"/>
      <c r="O1" s="53" t="s">
        <v>91</v>
      </c>
    </row>
    <row r="2" spans="1:15" ht="17.399999999999999" thickBot="1" x14ac:dyDescent="0.35">
      <c r="A2" s="73" t="s">
        <v>30</v>
      </c>
      <c r="B2" s="74"/>
      <c r="C2" s="74"/>
      <c r="D2" s="74"/>
      <c r="E2" s="74"/>
      <c r="F2" s="74"/>
      <c r="G2" s="74"/>
      <c r="H2" s="74"/>
      <c r="I2" s="74"/>
      <c r="J2" s="74"/>
      <c r="K2" s="75"/>
    </row>
    <row r="5" spans="1:15" x14ac:dyDescent="0.3">
      <c r="C5" t="s">
        <v>31</v>
      </c>
      <c r="D5" t="s">
        <v>32</v>
      </c>
      <c r="E5" t="s">
        <v>33</v>
      </c>
      <c r="F5" t="s">
        <v>34</v>
      </c>
    </row>
    <row r="6" spans="1:15" x14ac:dyDescent="0.3">
      <c r="B6" s="30" t="s">
        <v>35</v>
      </c>
      <c r="C6">
        <v>5</v>
      </c>
    </row>
    <row r="7" spans="1:15" x14ac:dyDescent="0.3">
      <c r="B7" s="30" t="s">
        <v>36</v>
      </c>
      <c r="C7">
        <v>12</v>
      </c>
    </row>
    <row r="8" spans="1:15" x14ac:dyDescent="0.3">
      <c r="B8" s="30" t="s">
        <v>37</v>
      </c>
      <c r="C8">
        <v>13</v>
      </c>
    </row>
    <row r="11" spans="1:15" x14ac:dyDescent="0.3">
      <c r="B11" t="s">
        <v>2</v>
      </c>
      <c r="C11">
        <v>254</v>
      </c>
    </row>
    <row r="12" spans="1:15" x14ac:dyDescent="0.3">
      <c r="B12" t="s">
        <v>38</v>
      </c>
      <c r="C12" s="14">
        <v>0.21</v>
      </c>
    </row>
    <row r="14" spans="1:15" x14ac:dyDescent="0.3">
      <c r="D14" s="31"/>
    </row>
    <row r="15" spans="1:15" x14ac:dyDescent="0.3">
      <c r="D15" s="31"/>
    </row>
    <row r="16" spans="1:15" x14ac:dyDescent="0.3">
      <c r="D16" s="31"/>
    </row>
  </sheetData>
  <hyperlinks>
    <hyperlink ref="O1" location="Sommaire!A1" display="Retour" xr:uid="{88CB4C94-47A8-4DA9-89AA-2B5CC93A5AC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D8A9C-9AF5-454D-B0C3-20AF9E459BF7}">
  <dimension ref="A1:O16"/>
  <sheetViews>
    <sheetView workbookViewId="0">
      <selection activeCell="I6" sqref="I6"/>
    </sheetView>
  </sheetViews>
  <sheetFormatPr baseColWidth="10" defaultRowHeight="14.4" x14ac:dyDescent="0.3"/>
  <sheetData>
    <row r="1" spans="1:15" ht="16.8" x14ac:dyDescent="0.3">
      <c r="A1" s="70" t="s">
        <v>29</v>
      </c>
      <c r="B1" s="71"/>
      <c r="C1" s="71"/>
      <c r="D1" s="71"/>
      <c r="E1" s="71"/>
      <c r="F1" s="71"/>
      <c r="G1" s="71"/>
      <c r="H1" s="71"/>
      <c r="I1" s="71"/>
      <c r="J1" s="71"/>
      <c r="K1" s="72"/>
      <c r="O1" s="53" t="s">
        <v>91</v>
      </c>
    </row>
    <row r="2" spans="1:15" ht="17.399999999999999" thickBot="1" x14ac:dyDescent="0.35">
      <c r="A2" s="73" t="s">
        <v>30</v>
      </c>
      <c r="B2" s="74"/>
      <c r="C2" s="74"/>
      <c r="D2" s="74"/>
      <c r="E2" s="74"/>
      <c r="F2" s="74"/>
      <c r="G2" s="74"/>
      <c r="H2" s="74"/>
      <c r="I2" s="74"/>
      <c r="J2" s="74"/>
      <c r="K2" s="75"/>
    </row>
    <row r="5" spans="1:15" x14ac:dyDescent="0.3">
      <c r="C5" t="s">
        <v>31</v>
      </c>
      <c r="D5" t="s">
        <v>32</v>
      </c>
      <c r="E5" t="s">
        <v>33</v>
      </c>
      <c r="F5" t="s">
        <v>34</v>
      </c>
    </row>
    <row r="6" spans="1:15" x14ac:dyDescent="0.3">
      <c r="B6" s="30" t="s">
        <v>35</v>
      </c>
      <c r="C6">
        <v>5</v>
      </c>
    </row>
    <row r="7" spans="1:15" x14ac:dyDescent="0.3">
      <c r="B7" s="30" t="s">
        <v>36</v>
      </c>
      <c r="C7">
        <v>12</v>
      </c>
    </row>
    <row r="8" spans="1:15" x14ac:dyDescent="0.3">
      <c r="B8" s="30" t="s">
        <v>37</v>
      </c>
      <c r="C8">
        <v>13</v>
      </c>
    </row>
    <row r="9" spans="1:15" x14ac:dyDescent="0.3">
      <c r="B9" s="30" t="s">
        <v>100</v>
      </c>
      <c r="C9">
        <v>15</v>
      </c>
    </row>
    <row r="11" spans="1:15" x14ac:dyDescent="0.3">
      <c r="B11" t="s">
        <v>2</v>
      </c>
      <c r="C11">
        <v>254</v>
      </c>
    </row>
    <row r="12" spans="1:15" x14ac:dyDescent="0.3">
      <c r="B12" t="s">
        <v>38</v>
      </c>
      <c r="C12" s="14">
        <v>0.21</v>
      </c>
    </row>
    <row r="14" spans="1:15" x14ac:dyDescent="0.3">
      <c r="D14" s="31"/>
    </row>
    <row r="15" spans="1:15" x14ac:dyDescent="0.3">
      <c r="D15" s="31"/>
    </row>
    <row r="16" spans="1:15" x14ac:dyDescent="0.3">
      <c r="D16" s="31"/>
    </row>
  </sheetData>
  <conditionalFormatting sqref="B6:B9">
    <cfRule type="expression" dxfId="1" priority="1" stopIfTrue="1">
      <formula>$C6&gt;10</formula>
    </cfRule>
  </conditionalFormatting>
  <conditionalFormatting sqref="C6:C9">
    <cfRule type="cellIs" dxfId="0" priority="2" stopIfTrue="1" operator="greaterThan">
      <formula>10</formula>
    </cfRule>
  </conditionalFormatting>
  <hyperlinks>
    <hyperlink ref="O1" location="Sommaire!A1" display="Retour" xr:uid="{8E6BC1F2-42DA-4348-BA03-6EE189CB9301}"/>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25473-5A2F-4AEC-97F7-561EFEC79025}">
  <dimension ref="A1:O31"/>
  <sheetViews>
    <sheetView workbookViewId="0">
      <selection activeCell="B5" sqref="B5:D13"/>
    </sheetView>
  </sheetViews>
  <sheetFormatPr baseColWidth="10" defaultRowHeight="14.4" x14ac:dyDescent="0.3"/>
  <cols>
    <col min="6" max="6" width="17.109375" customWidth="1"/>
    <col min="7" max="7" width="17.6640625" customWidth="1"/>
    <col min="8" max="8" width="16.109375" customWidth="1"/>
    <col min="9" max="9" width="15.88671875" bestFit="1" customWidth="1"/>
    <col min="10" max="10" width="17.109375" customWidth="1"/>
  </cols>
  <sheetData>
    <row r="1" spans="1:15" ht="39" customHeight="1" thickBot="1" x14ac:dyDescent="0.35">
      <c r="A1" s="79" t="s">
        <v>80</v>
      </c>
      <c r="B1" s="80"/>
      <c r="C1" s="80"/>
      <c r="D1" s="80"/>
      <c r="E1" s="80"/>
      <c r="F1" s="80"/>
      <c r="G1" s="80"/>
      <c r="H1" s="80"/>
      <c r="I1" s="80"/>
      <c r="J1" s="80"/>
      <c r="K1" s="81"/>
      <c r="L1" s="51"/>
      <c r="O1" s="53" t="s">
        <v>91</v>
      </c>
    </row>
    <row r="5" spans="1:15" x14ac:dyDescent="0.3">
      <c r="B5" s="35" t="s">
        <v>39</v>
      </c>
      <c r="C5" s="35" t="s">
        <v>40</v>
      </c>
      <c r="D5" t="s">
        <v>32</v>
      </c>
    </row>
    <row r="6" spans="1:15" x14ac:dyDescent="0.3">
      <c r="B6" s="34" t="s">
        <v>41</v>
      </c>
      <c r="C6" s="35" t="s">
        <v>42</v>
      </c>
      <c r="D6" s="36">
        <v>10</v>
      </c>
      <c r="G6" s="37" t="s">
        <v>43</v>
      </c>
    </row>
    <row r="7" spans="1:15" x14ac:dyDescent="0.3">
      <c r="B7" s="34" t="s">
        <v>44</v>
      </c>
      <c r="C7" s="35" t="s">
        <v>42</v>
      </c>
      <c r="D7" s="36">
        <v>20</v>
      </c>
      <c r="G7" s="37" t="s">
        <v>45</v>
      </c>
    </row>
    <row r="8" spans="1:15" x14ac:dyDescent="0.3">
      <c r="B8" s="34" t="s">
        <v>46</v>
      </c>
      <c r="C8" s="35" t="s">
        <v>47</v>
      </c>
      <c r="D8" s="36">
        <v>30</v>
      </c>
      <c r="G8" s="37" t="s">
        <v>48</v>
      </c>
      <c r="I8" s="39"/>
    </row>
    <row r="9" spans="1:15" x14ac:dyDescent="0.3">
      <c r="B9" s="34" t="s">
        <v>49</v>
      </c>
      <c r="C9" s="35" t="s">
        <v>47</v>
      </c>
      <c r="D9" s="36">
        <v>40</v>
      </c>
      <c r="G9" s="37" t="s">
        <v>50</v>
      </c>
      <c r="I9" s="39"/>
    </row>
    <row r="10" spans="1:15" x14ac:dyDescent="0.3">
      <c r="B10" s="34" t="s">
        <v>51</v>
      </c>
      <c r="C10" s="35" t="s">
        <v>47</v>
      </c>
      <c r="D10" s="36">
        <v>50</v>
      </c>
    </row>
    <row r="11" spans="1:15" x14ac:dyDescent="0.3">
      <c r="B11" s="34" t="s">
        <v>52</v>
      </c>
      <c r="C11" s="35" t="s">
        <v>47</v>
      </c>
      <c r="D11" s="36">
        <v>60</v>
      </c>
      <c r="F11" s="40" t="s">
        <v>53</v>
      </c>
    </row>
    <row r="12" spans="1:15" x14ac:dyDescent="0.3">
      <c r="B12" s="34" t="s">
        <v>54</v>
      </c>
      <c r="C12" s="41" t="s">
        <v>42</v>
      </c>
      <c r="D12" s="36">
        <v>70</v>
      </c>
    </row>
    <row r="13" spans="1:15" x14ac:dyDescent="0.3">
      <c r="B13" s="34" t="s">
        <v>55</v>
      </c>
      <c r="C13" s="35" t="s">
        <v>47</v>
      </c>
      <c r="D13" s="36">
        <v>80</v>
      </c>
      <c r="F13" s="42" t="s">
        <v>56</v>
      </c>
      <c r="I13" s="33" t="s">
        <v>57</v>
      </c>
      <c r="J13" s="33" t="s">
        <v>58</v>
      </c>
    </row>
    <row r="14" spans="1:15" x14ac:dyDescent="0.3">
      <c r="D14" s="31"/>
      <c r="H14" s="37" t="s">
        <v>47</v>
      </c>
      <c r="J14" s="38"/>
    </row>
    <row r="15" spans="1:15" x14ac:dyDescent="0.3">
      <c r="D15" s="31"/>
      <c r="G15" s="39"/>
      <c r="H15" s="37" t="s">
        <v>42</v>
      </c>
      <c r="J15" s="38"/>
    </row>
    <row r="16" spans="1:15" x14ac:dyDescent="0.3">
      <c r="D16" s="31"/>
      <c r="H16" s="39"/>
    </row>
    <row r="17" spans="2:10" x14ac:dyDescent="0.3">
      <c r="D17" s="31"/>
      <c r="F17" s="42"/>
      <c r="H17" s="39"/>
      <c r="I17" s="39"/>
    </row>
    <row r="21" spans="2:10" ht="16.8" x14ac:dyDescent="0.3">
      <c r="G21" s="51"/>
    </row>
    <row r="23" spans="2:10" x14ac:dyDescent="0.3">
      <c r="B23" s="35"/>
      <c r="C23" s="35"/>
      <c r="F23" s="42"/>
      <c r="I23" s="33"/>
      <c r="J23" s="33"/>
    </row>
    <row r="24" spans="2:10" x14ac:dyDescent="0.3">
      <c r="B24" s="34"/>
      <c r="C24" s="35"/>
      <c r="D24" s="36"/>
      <c r="H24" s="37"/>
      <c r="J24" s="38"/>
    </row>
    <row r="25" spans="2:10" x14ac:dyDescent="0.3">
      <c r="B25" s="34"/>
      <c r="C25" s="35"/>
      <c r="D25" s="36"/>
      <c r="H25" s="37"/>
      <c r="J25" s="38"/>
    </row>
    <row r="26" spans="2:10" x14ac:dyDescent="0.3">
      <c r="B26" s="34"/>
      <c r="C26" s="35"/>
      <c r="D26" s="36"/>
    </row>
    <row r="27" spans="2:10" x14ac:dyDescent="0.3">
      <c r="B27" s="34"/>
      <c r="C27" s="35"/>
      <c r="D27" s="36"/>
    </row>
    <row r="28" spans="2:10" x14ac:dyDescent="0.3">
      <c r="B28" s="34"/>
      <c r="C28" s="35"/>
      <c r="D28" s="36"/>
    </row>
    <row r="29" spans="2:10" x14ac:dyDescent="0.3">
      <c r="B29" s="34"/>
      <c r="C29" s="35"/>
      <c r="D29" s="36"/>
    </row>
    <row r="30" spans="2:10" x14ac:dyDescent="0.3">
      <c r="B30" s="34"/>
      <c r="C30" s="41"/>
      <c r="D30" s="36"/>
    </row>
    <row r="31" spans="2:10" x14ac:dyDescent="0.3">
      <c r="B31" s="34"/>
      <c r="C31" s="35"/>
      <c r="D31" s="36"/>
    </row>
  </sheetData>
  <mergeCells count="1">
    <mergeCell ref="A1:K1"/>
  </mergeCells>
  <hyperlinks>
    <hyperlink ref="O1" location="Sommaire!A1" display="Retour" xr:uid="{25D2A9CA-EBBC-4FBE-80F9-8BF1820C009F}"/>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DFD03-1A8E-4835-B936-EE37F7216714}">
  <dimension ref="A1:O33"/>
  <sheetViews>
    <sheetView topLeftCell="A7" workbookViewId="0">
      <selection activeCell="C28" sqref="C28"/>
    </sheetView>
  </sheetViews>
  <sheetFormatPr baseColWidth="10" defaultRowHeight="14.4" x14ac:dyDescent="0.3"/>
  <cols>
    <col min="4" max="4" width="13.44140625" customWidth="1"/>
    <col min="6" max="6" width="17.109375" customWidth="1"/>
    <col min="7" max="7" width="17.6640625" customWidth="1"/>
    <col min="8" max="8" width="15.44140625" bestFit="1" customWidth="1"/>
    <col min="9" max="9" width="14.77734375" bestFit="1" customWidth="1"/>
    <col min="10" max="10" width="11" bestFit="1" customWidth="1"/>
    <col min="260" max="260" width="13.44140625" customWidth="1"/>
    <col min="262" max="262" width="17.109375" customWidth="1"/>
    <col min="263" max="263" width="17.6640625" customWidth="1"/>
    <col min="264" max="264" width="16.109375" customWidth="1"/>
    <col min="265" max="265" width="15.88671875" bestFit="1" customWidth="1"/>
    <col min="266" max="266" width="14.44140625" customWidth="1"/>
    <col min="516" max="516" width="13.44140625" customWidth="1"/>
    <col min="518" max="518" width="17.109375" customWidth="1"/>
    <col min="519" max="519" width="17.6640625" customWidth="1"/>
    <col min="520" max="520" width="16.109375" customWidth="1"/>
    <col min="521" max="521" width="15.88671875" bestFit="1" customWidth="1"/>
    <col min="522" max="522" width="14.44140625" customWidth="1"/>
    <col min="772" max="772" width="13.44140625" customWidth="1"/>
    <col min="774" max="774" width="17.109375" customWidth="1"/>
    <col min="775" max="775" width="17.6640625" customWidth="1"/>
    <col min="776" max="776" width="16.109375" customWidth="1"/>
    <col min="777" max="777" width="15.88671875" bestFit="1" customWidth="1"/>
    <col min="778" max="778" width="14.44140625" customWidth="1"/>
    <col min="1028" max="1028" width="13.44140625" customWidth="1"/>
    <col min="1030" max="1030" width="17.109375" customWidth="1"/>
    <col min="1031" max="1031" width="17.6640625" customWidth="1"/>
    <col min="1032" max="1032" width="16.109375" customWidth="1"/>
    <col min="1033" max="1033" width="15.88671875" bestFit="1" customWidth="1"/>
    <col min="1034" max="1034" width="14.44140625" customWidth="1"/>
    <col min="1284" max="1284" width="13.44140625" customWidth="1"/>
    <col min="1286" max="1286" width="17.109375" customWidth="1"/>
    <col min="1287" max="1287" width="17.6640625" customWidth="1"/>
    <col min="1288" max="1288" width="16.109375" customWidth="1"/>
    <col min="1289" max="1289" width="15.88671875" bestFit="1" customWidth="1"/>
    <col min="1290" max="1290" width="14.44140625" customWidth="1"/>
    <col min="1540" max="1540" width="13.44140625" customWidth="1"/>
    <col min="1542" max="1542" width="17.109375" customWidth="1"/>
    <col min="1543" max="1543" width="17.6640625" customWidth="1"/>
    <col min="1544" max="1544" width="16.109375" customWidth="1"/>
    <col min="1545" max="1545" width="15.88671875" bestFit="1" customWidth="1"/>
    <col min="1546" max="1546" width="14.44140625" customWidth="1"/>
    <col min="1796" max="1796" width="13.44140625" customWidth="1"/>
    <col min="1798" max="1798" width="17.109375" customWidth="1"/>
    <col min="1799" max="1799" width="17.6640625" customWidth="1"/>
    <col min="1800" max="1800" width="16.109375" customWidth="1"/>
    <col min="1801" max="1801" width="15.88671875" bestFit="1" customWidth="1"/>
    <col min="1802" max="1802" width="14.44140625" customWidth="1"/>
    <col min="2052" max="2052" width="13.44140625" customWidth="1"/>
    <col min="2054" max="2054" width="17.109375" customWidth="1"/>
    <col min="2055" max="2055" width="17.6640625" customWidth="1"/>
    <col min="2056" max="2056" width="16.109375" customWidth="1"/>
    <col min="2057" max="2057" width="15.88671875" bestFit="1" customWidth="1"/>
    <col min="2058" max="2058" width="14.44140625" customWidth="1"/>
    <col min="2308" max="2308" width="13.44140625" customWidth="1"/>
    <col min="2310" max="2310" width="17.109375" customWidth="1"/>
    <col min="2311" max="2311" width="17.6640625" customWidth="1"/>
    <col min="2312" max="2312" width="16.109375" customWidth="1"/>
    <col min="2313" max="2313" width="15.88671875" bestFit="1" customWidth="1"/>
    <col min="2314" max="2314" width="14.44140625" customWidth="1"/>
    <col min="2564" max="2564" width="13.44140625" customWidth="1"/>
    <col min="2566" max="2566" width="17.109375" customWidth="1"/>
    <col min="2567" max="2567" width="17.6640625" customWidth="1"/>
    <col min="2568" max="2568" width="16.109375" customWidth="1"/>
    <col min="2569" max="2569" width="15.88671875" bestFit="1" customWidth="1"/>
    <col min="2570" max="2570" width="14.44140625" customWidth="1"/>
    <col min="2820" max="2820" width="13.44140625" customWidth="1"/>
    <col min="2822" max="2822" width="17.109375" customWidth="1"/>
    <col min="2823" max="2823" width="17.6640625" customWidth="1"/>
    <col min="2824" max="2824" width="16.109375" customWidth="1"/>
    <col min="2825" max="2825" width="15.88671875" bestFit="1" customWidth="1"/>
    <col min="2826" max="2826" width="14.44140625" customWidth="1"/>
    <col min="3076" max="3076" width="13.44140625" customWidth="1"/>
    <col min="3078" max="3078" width="17.109375" customWidth="1"/>
    <col min="3079" max="3079" width="17.6640625" customWidth="1"/>
    <col min="3080" max="3080" width="16.109375" customWidth="1"/>
    <col min="3081" max="3081" width="15.88671875" bestFit="1" customWidth="1"/>
    <col min="3082" max="3082" width="14.44140625" customWidth="1"/>
    <col min="3332" max="3332" width="13.44140625" customWidth="1"/>
    <col min="3334" max="3334" width="17.109375" customWidth="1"/>
    <col min="3335" max="3335" width="17.6640625" customWidth="1"/>
    <col min="3336" max="3336" width="16.109375" customWidth="1"/>
    <col min="3337" max="3337" width="15.88671875" bestFit="1" customWidth="1"/>
    <col min="3338" max="3338" width="14.44140625" customWidth="1"/>
    <col min="3588" max="3588" width="13.44140625" customWidth="1"/>
    <col min="3590" max="3590" width="17.109375" customWidth="1"/>
    <col min="3591" max="3591" width="17.6640625" customWidth="1"/>
    <col min="3592" max="3592" width="16.109375" customWidth="1"/>
    <col min="3593" max="3593" width="15.88671875" bestFit="1" customWidth="1"/>
    <col min="3594" max="3594" width="14.44140625" customWidth="1"/>
    <col min="3844" max="3844" width="13.44140625" customWidth="1"/>
    <col min="3846" max="3846" width="17.109375" customWidth="1"/>
    <col min="3847" max="3847" width="17.6640625" customWidth="1"/>
    <col min="3848" max="3848" width="16.109375" customWidth="1"/>
    <col min="3849" max="3849" width="15.88671875" bestFit="1" customWidth="1"/>
    <col min="3850" max="3850" width="14.44140625" customWidth="1"/>
    <col min="4100" max="4100" width="13.44140625" customWidth="1"/>
    <col min="4102" max="4102" width="17.109375" customWidth="1"/>
    <col min="4103" max="4103" width="17.6640625" customWidth="1"/>
    <col min="4104" max="4104" width="16.109375" customWidth="1"/>
    <col min="4105" max="4105" width="15.88671875" bestFit="1" customWidth="1"/>
    <col min="4106" max="4106" width="14.44140625" customWidth="1"/>
    <col min="4356" max="4356" width="13.44140625" customWidth="1"/>
    <col min="4358" max="4358" width="17.109375" customWidth="1"/>
    <col min="4359" max="4359" width="17.6640625" customWidth="1"/>
    <col min="4360" max="4360" width="16.109375" customWidth="1"/>
    <col min="4361" max="4361" width="15.88671875" bestFit="1" customWidth="1"/>
    <col min="4362" max="4362" width="14.44140625" customWidth="1"/>
    <col min="4612" max="4612" width="13.44140625" customWidth="1"/>
    <col min="4614" max="4614" width="17.109375" customWidth="1"/>
    <col min="4615" max="4615" width="17.6640625" customWidth="1"/>
    <col min="4616" max="4616" width="16.109375" customWidth="1"/>
    <col min="4617" max="4617" width="15.88671875" bestFit="1" customWidth="1"/>
    <col min="4618" max="4618" width="14.44140625" customWidth="1"/>
    <col min="4868" max="4868" width="13.44140625" customWidth="1"/>
    <col min="4870" max="4870" width="17.109375" customWidth="1"/>
    <col min="4871" max="4871" width="17.6640625" customWidth="1"/>
    <col min="4872" max="4872" width="16.109375" customWidth="1"/>
    <col min="4873" max="4873" width="15.88671875" bestFit="1" customWidth="1"/>
    <col min="4874" max="4874" width="14.44140625" customWidth="1"/>
    <col min="5124" max="5124" width="13.44140625" customWidth="1"/>
    <col min="5126" max="5126" width="17.109375" customWidth="1"/>
    <col min="5127" max="5127" width="17.6640625" customWidth="1"/>
    <col min="5128" max="5128" width="16.109375" customWidth="1"/>
    <col min="5129" max="5129" width="15.88671875" bestFit="1" customWidth="1"/>
    <col min="5130" max="5130" width="14.44140625" customWidth="1"/>
    <col min="5380" max="5380" width="13.44140625" customWidth="1"/>
    <col min="5382" max="5382" width="17.109375" customWidth="1"/>
    <col min="5383" max="5383" width="17.6640625" customWidth="1"/>
    <col min="5384" max="5384" width="16.109375" customWidth="1"/>
    <col min="5385" max="5385" width="15.88671875" bestFit="1" customWidth="1"/>
    <col min="5386" max="5386" width="14.44140625" customWidth="1"/>
    <col min="5636" max="5636" width="13.44140625" customWidth="1"/>
    <col min="5638" max="5638" width="17.109375" customWidth="1"/>
    <col min="5639" max="5639" width="17.6640625" customWidth="1"/>
    <col min="5640" max="5640" width="16.109375" customWidth="1"/>
    <col min="5641" max="5641" width="15.88671875" bestFit="1" customWidth="1"/>
    <col min="5642" max="5642" width="14.44140625" customWidth="1"/>
    <col min="5892" max="5892" width="13.44140625" customWidth="1"/>
    <col min="5894" max="5894" width="17.109375" customWidth="1"/>
    <col min="5895" max="5895" width="17.6640625" customWidth="1"/>
    <col min="5896" max="5896" width="16.109375" customWidth="1"/>
    <col min="5897" max="5897" width="15.88671875" bestFit="1" customWidth="1"/>
    <col min="5898" max="5898" width="14.44140625" customWidth="1"/>
    <col min="6148" max="6148" width="13.44140625" customWidth="1"/>
    <col min="6150" max="6150" width="17.109375" customWidth="1"/>
    <col min="6151" max="6151" width="17.6640625" customWidth="1"/>
    <col min="6152" max="6152" width="16.109375" customWidth="1"/>
    <col min="6153" max="6153" width="15.88671875" bestFit="1" customWidth="1"/>
    <col min="6154" max="6154" width="14.44140625" customWidth="1"/>
    <col min="6404" max="6404" width="13.44140625" customWidth="1"/>
    <col min="6406" max="6406" width="17.109375" customWidth="1"/>
    <col min="6407" max="6407" width="17.6640625" customWidth="1"/>
    <col min="6408" max="6408" width="16.109375" customWidth="1"/>
    <col min="6409" max="6409" width="15.88671875" bestFit="1" customWidth="1"/>
    <col min="6410" max="6410" width="14.44140625" customWidth="1"/>
    <col min="6660" max="6660" width="13.44140625" customWidth="1"/>
    <col min="6662" max="6662" width="17.109375" customWidth="1"/>
    <col min="6663" max="6663" width="17.6640625" customWidth="1"/>
    <col min="6664" max="6664" width="16.109375" customWidth="1"/>
    <col min="6665" max="6665" width="15.88671875" bestFit="1" customWidth="1"/>
    <col min="6666" max="6666" width="14.44140625" customWidth="1"/>
    <col min="6916" max="6916" width="13.44140625" customWidth="1"/>
    <col min="6918" max="6918" width="17.109375" customWidth="1"/>
    <col min="6919" max="6919" width="17.6640625" customWidth="1"/>
    <col min="6920" max="6920" width="16.109375" customWidth="1"/>
    <col min="6921" max="6921" width="15.88671875" bestFit="1" customWidth="1"/>
    <col min="6922" max="6922" width="14.44140625" customWidth="1"/>
    <col min="7172" max="7172" width="13.44140625" customWidth="1"/>
    <col min="7174" max="7174" width="17.109375" customWidth="1"/>
    <col min="7175" max="7175" width="17.6640625" customWidth="1"/>
    <col min="7176" max="7176" width="16.109375" customWidth="1"/>
    <col min="7177" max="7177" width="15.88671875" bestFit="1" customWidth="1"/>
    <col min="7178" max="7178" width="14.44140625" customWidth="1"/>
    <col min="7428" max="7428" width="13.44140625" customWidth="1"/>
    <col min="7430" max="7430" width="17.109375" customWidth="1"/>
    <col min="7431" max="7431" width="17.6640625" customWidth="1"/>
    <col min="7432" max="7432" width="16.109375" customWidth="1"/>
    <col min="7433" max="7433" width="15.88671875" bestFit="1" customWidth="1"/>
    <col min="7434" max="7434" width="14.44140625" customWidth="1"/>
    <col min="7684" max="7684" width="13.44140625" customWidth="1"/>
    <col min="7686" max="7686" width="17.109375" customWidth="1"/>
    <col min="7687" max="7687" width="17.6640625" customWidth="1"/>
    <col min="7688" max="7688" width="16.109375" customWidth="1"/>
    <col min="7689" max="7689" width="15.88671875" bestFit="1" customWidth="1"/>
    <col min="7690" max="7690" width="14.44140625" customWidth="1"/>
    <col min="7940" max="7940" width="13.44140625" customWidth="1"/>
    <col min="7942" max="7942" width="17.109375" customWidth="1"/>
    <col min="7943" max="7943" width="17.6640625" customWidth="1"/>
    <col min="7944" max="7944" width="16.109375" customWidth="1"/>
    <col min="7945" max="7945" width="15.88671875" bestFit="1" customWidth="1"/>
    <col min="7946" max="7946" width="14.44140625" customWidth="1"/>
    <col min="8196" max="8196" width="13.44140625" customWidth="1"/>
    <col min="8198" max="8198" width="17.109375" customWidth="1"/>
    <col min="8199" max="8199" width="17.6640625" customWidth="1"/>
    <col min="8200" max="8200" width="16.109375" customWidth="1"/>
    <col min="8201" max="8201" width="15.88671875" bestFit="1" customWidth="1"/>
    <col min="8202" max="8202" width="14.44140625" customWidth="1"/>
    <col min="8452" max="8452" width="13.44140625" customWidth="1"/>
    <col min="8454" max="8454" width="17.109375" customWidth="1"/>
    <col min="8455" max="8455" width="17.6640625" customWidth="1"/>
    <col min="8456" max="8456" width="16.109375" customWidth="1"/>
    <col min="8457" max="8457" width="15.88671875" bestFit="1" customWidth="1"/>
    <col min="8458" max="8458" width="14.44140625" customWidth="1"/>
    <col min="8708" max="8708" width="13.44140625" customWidth="1"/>
    <col min="8710" max="8710" width="17.109375" customWidth="1"/>
    <col min="8711" max="8711" width="17.6640625" customWidth="1"/>
    <col min="8712" max="8712" width="16.109375" customWidth="1"/>
    <col min="8713" max="8713" width="15.88671875" bestFit="1" customWidth="1"/>
    <col min="8714" max="8714" width="14.44140625" customWidth="1"/>
    <col min="8964" max="8964" width="13.44140625" customWidth="1"/>
    <col min="8966" max="8966" width="17.109375" customWidth="1"/>
    <col min="8967" max="8967" width="17.6640625" customWidth="1"/>
    <col min="8968" max="8968" width="16.109375" customWidth="1"/>
    <col min="8969" max="8969" width="15.88671875" bestFit="1" customWidth="1"/>
    <col min="8970" max="8970" width="14.44140625" customWidth="1"/>
    <col min="9220" max="9220" width="13.44140625" customWidth="1"/>
    <col min="9222" max="9222" width="17.109375" customWidth="1"/>
    <col min="9223" max="9223" width="17.6640625" customWidth="1"/>
    <col min="9224" max="9224" width="16.109375" customWidth="1"/>
    <col min="9225" max="9225" width="15.88671875" bestFit="1" customWidth="1"/>
    <col min="9226" max="9226" width="14.44140625" customWidth="1"/>
    <col min="9476" max="9476" width="13.44140625" customWidth="1"/>
    <col min="9478" max="9478" width="17.109375" customWidth="1"/>
    <col min="9479" max="9479" width="17.6640625" customWidth="1"/>
    <col min="9480" max="9480" width="16.109375" customWidth="1"/>
    <col min="9481" max="9481" width="15.88671875" bestFit="1" customWidth="1"/>
    <col min="9482" max="9482" width="14.44140625" customWidth="1"/>
    <col min="9732" max="9732" width="13.44140625" customWidth="1"/>
    <col min="9734" max="9734" width="17.109375" customWidth="1"/>
    <col min="9735" max="9735" width="17.6640625" customWidth="1"/>
    <col min="9736" max="9736" width="16.109375" customWidth="1"/>
    <col min="9737" max="9737" width="15.88671875" bestFit="1" customWidth="1"/>
    <col min="9738" max="9738" width="14.44140625" customWidth="1"/>
    <col min="9988" max="9988" width="13.44140625" customWidth="1"/>
    <col min="9990" max="9990" width="17.109375" customWidth="1"/>
    <col min="9991" max="9991" width="17.6640625" customWidth="1"/>
    <col min="9992" max="9992" width="16.109375" customWidth="1"/>
    <col min="9993" max="9993" width="15.88671875" bestFit="1" customWidth="1"/>
    <col min="9994" max="9994" width="14.44140625" customWidth="1"/>
    <col min="10244" max="10244" width="13.44140625" customWidth="1"/>
    <col min="10246" max="10246" width="17.109375" customWidth="1"/>
    <col min="10247" max="10247" width="17.6640625" customWidth="1"/>
    <col min="10248" max="10248" width="16.109375" customWidth="1"/>
    <col min="10249" max="10249" width="15.88671875" bestFit="1" customWidth="1"/>
    <col min="10250" max="10250" width="14.44140625" customWidth="1"/>
    <col min="10500" max="10500" width="13.44140625" customWidth="1"/>
    <col min="10502" max="10502" width="17.109375" customWidth="1"/>
    <col min="10503" max="10503" width="17.6640625" customWidth="1"/>
    <col min="10504" max="10504" width="16.109375" customWidth="1"/>
    <col min="10505" max="10505" width="15.88671875" bestFit="1" customWidth="1"/>
    <col min="10506" max="10506" width="14.44140625" customWidth="1"/>
    <col min="10756" max="10756" width="13.44140625" customWidth="1"/>
    <col min="10758" max="10758" width="17.109375" customWidth="1"/>
    <col min="10759" max="10759" width="17.6640625" customWidth="1"/>
    <col min="10760" max="10760" width="16.109375" customWidth="1"/>
    <col min="10761" max="10761" width="15.88671875" bestFit="1" customWidth="1"/>
    <col min="10762" max="10762" width="14.44140625" customWidth="1"/>
    <col min="11012" max="11012" width="13.44140625" customWidth="1"/>
    <col min="11014" max="11014" width="17.109375" customWidth="1"/>
    <col min="11015" max="11015" width="17.6640625" customWidth="1"/>
    <col min="11016" max="11016" width="16.109375" customWidth="1"/>
    <col min="11017" max="11017" width="15.88671875" bestFit="1" customWidth="1"/>
    <col min="11018" max="11018" width="14.44140625" customWidth="1"/>
    <col min="11268" max="11268" width="13.44140625" customWidth="1"/>
    <col min="11270" max="11270" width="17.109375" customWidth="1"/>
    <col min="11271" max="11271" width="17.6640625" customWidth="1"/>
    <col min="11272" max="11272" width="16.109375" customWidth="1"/>
    <col min="11273" max="11273" width="15.88671875" bestFit="1" customWidth="1"/>
    <col min="11274" max="11274" width="14.44140625" customWidth="1"/>
    <col min="11524" max="11524" width="13.44140625" customWidth="1"/>
    <col min="11526" max="11526" width="17.109375" customWidth="1"/>
    <col min="11527" max="11527" width="17.6640625" customWidth="1"/>
    <col min="11528" max="11528" width="16.109375" customWidth="1"/>
    <col min="11529" max="11529" width="15.88671875" bestFit="1" customWidth="1"/>
    <col min="11530" max="11530" width="14.44140625" customWidth="1"/>
    <col min="11780" max="11780" width="13.44140625" customWidth="1"/>
    <col min="11782" max="11782" width="17.109375" customWidth="1"/>
    <col min="11783" max="11783" width="17.6640625" customWidth="1"/>
    <col min="11784" max="11784" width="16.109375" customWidth="1"/>
    <col min="11785" max="11785" width="15.88671875" bestFit="1" customWidth="1"/>
    <col min="11786" max="11786" width="14.44140625" customWidth="1"/>
    <col min="12036" max="12036" width="13.44140625" customWidth="1"/>
    <col min="12038" max="12038" width="17.109375" customWidth="1"/>
    <col min="12039" max="12039" width="17.6640625" customWidth="1"/>
    <col min="12040" max="12040" width="16.109375" customWidth="1"/>
    <col min="12041" max="12041" width="15.88671875" bestFit="1" customWidth="1"/>
    <col min="12042" max="12042" width="14.44140625" customWidth="1"/>
    <col min="12292" max="12292" width="13.44140625" customWidth="1"/>
    <col min="12294" max="12294" width="17.109375" customWidth="1"/>
    <col min="12295" max="12295" width="17.6640625" customWidth="1"/>
    <col min="12296" max="12296" width="16.109375" customWidth="1"/>
    <col min="12297" max="12297" width="15.88671875" bestFit="1" customWidth="1"/>
    <col min="12298" max="12298" width="14.44140625" customWidth="1"/>
    <col min="12548" max="12548" width="13.44140625" customWidth="1"/>
    <col min="12550" max="12550" width="17.109375" customWidth="1"/>
    <col min="12551" max="12551" width="17.6640625" customWidth="1"/>
    <col min="12552" max="12552" width="16.109375" customWidth="1"/>
    <col min="12553" max="12553" width="15.88671875" bestFit="1" customWidth="1"/>
    <col min="12554" max="12554" width="14.44140625" customWidth="1"/>
    <col min="12804" max="12804" width="13.44140625" customWidth="1"/>
    <col min="12806" max="12806" width="17.109375" customWidth="1"/>
    <col min="12807" max="12807" width="17.6640625" customWidth="1"/>
    <col min="12808" max="12808" width="16.109375" customWidth="1"/>
    <col min="12809" max="12809" width="15.88671875" bestFit="1" customWidth="1"/>
    <col min="12810" max="12810" width="14.44140625" customWidth="1"/>
    <col min="13060" max="13060" width="13.44140625" customWidth="1"/>
    <col min="13062" max="13062" width="17.109375" customWidth="1"/>
    <col min="13063" max="13063" width="17.6640625" customWidth="1"/>
    <col min="13064" max="13064" width="16.109375" customWidth="1"/>
    <col min="13065" max="13065" width="15.88671875" bestFit="1" customWidth="1"/>
    <col min="13066" max="13066" width="14.44140625" customWidth="1"/>
    <col min="13316" max="13316" width="13.44140625" customWidth="1"/>
    <col min="13318" max="13318" width="17.109375" customWidth="1"/>
    <col min="13319" max="13319" width="17.6640625" customWidth="1"/>
    <col min="13320" max="13320" width="16.109375" customWidth="1"/>
    <col min="13321" max="13321" width="15.88671875" bestFit="1" customWidth="1"/>
    <col min="13322" max="13322" width="14.44140625" customWidth="1"/>
    <col min="13572" max="13572" width="13.44140625" customWidth="1"/>
    <col min="13574" max="13574" width="17.109375" customWidth="1"/>
    <col min="13575" max="13575" width="17.6640625" customWidth="1"/>
    <col min="13576" max="13576" width="16.109375" customWidth="1"/>
    <col min="13577" max="13577" width="15.88671875" bestFit="1" customWidth="1"/>
    <col min="13578" max="13578" width="14.44140625" customWidth="1"/>
    <col min="13828" max="13828" width="13.44140625" customWidth="1"/>
    <col min="13830" max="13830" width="17.109375" customWidth="1"/>
    <col min="13831" max="13831" width="17.6640625" customWidth="1"/>
    <col min="13832" max="13832" width="16.109375" customWidth="1"/>
    <col min="13833" max="13833" width="15.88671875" bestFit="1" customWidth="1"/>
    <col min="13834" max="13834" width="14.44140625" customWidth="1"/>
    <col min="14084" max="14084" width="13.44140625" customWidth="1"/>
    <col min="14086" max="14086" width="17.109375" customWidth="1"/>
    <col min="14087" max="14087" width="17.6640625" customWidth="1"/>
    <col min="14088" max="14088" width="16.109375" customWidth="1"/>
    <col min="14089" max="14089" width="15.88671875" bestFit="1" customWidth="1"/>
    <col min="14090" max="14090" width="14.44140625" customWidth="1"/>
    <col min="14340" max="14340" width="13.44140625" customWidth="1"/>
    <col min="14342" max="14342" width="17.109375" customWidth="1"/>
    <col min="14343" max="14343" width="17.6640625" customWidth="1"/>
    <col min="14344" max="14344" width="16.109375" customWidth="1"/>
    <col min="14345" max="14345" width="15.88671875" bestFit="1" customWidth="1"/>
    <col min="14346" max="14346" width="14.44140625" customWidth="1"/>
    <col min="14596" max="14596" width="13.44140625" customWidth="1"/>
    <col min="14598" max="14598" width="17.109375" customWidth="1"/>
    <col min="14599" max="14599" width="17.6640625" customWidth="1"/>
    <col min="14600" max="14600" width="16.109375" customWidth="1"/>
    <col min="14601" max="14601" width="15.88671875" bestFit="1" customWidth="1"/>
    <col min="14602" max="14602" width="14.44140625" customWidth="1"/>
    <col min="14852" max="14852" width="13.44140625" customWidth="1"/>
    <col min="14854" max="14854" width="17.109375" customWidth="1"/>
    <col min="14855" max="14855" width="17.6640625" customWidth="1"/>
    <col min="14856" max="14856" width="16.109375" customWidth="1"/>
    <col min="14857" max="14857" width="15.88671875" bestFit="1" customWidth="1"/>
    <col min="14858" max="14858" width="14.44140625" customWidth="1"/>
    <col min="15108" max="15108" width="13.44140625" customWidth="1"/>
    <col min="15110" max="15110" width="17.109375" customWidth="1"/>
    <col min="15111" max="15111" width="17.6640625" customWidth="1"/>
    <col min="15112" max="15112" width="16.109375" customWidth="1"/>
    <col min="15113" max="15113" width="15.88671875" bestFit="1" customWidth="1"/>
    <col min="15114" max="15114" width="14.44140625" customWidth="1"/>
    <col min="15364" max="15364" width="13.44140625" customWidth="1"/>
    <col min="15366" max="15366" width="17.109375" customWidth="1"/>
    <col min="15367" max="15367" width="17.6640625" customWidth="1"/>
    <col min="15368" max="15368" width="16.109375" customWidth="1"/>
    <col min="15369" max="15369" width="15.88671875" bestFit="1" customWidth="1"/>
    <col min="15370" max="15370" width="14.44140625" customWidth="1"/>
    <col min="15620" max="15620" width="13.44140625" customWidth="1"/>
    <col min="15622" max="15622" width="17.109375" customWidth="1"/>
    <col min="15623" max="15623" width="17.6640625" customWidth="1"/>
    <col min="15624" max="15624" width="16.109375" customWidth="1"/>
    <col min="15625" max="15625" width="15.88671875" bestFit="1" customWidth="1"/>
    <col min="15626" max="15626" width="14.44140625" customWidth="1"/>
    <col min="15876" max="15876" width="13.44140625" customWidth="1"/>
    <col min="15878" max="15878" width="17.109375" customWidth="1"/>
    <col min="15879" max="15879" width="17.6640625" customWidth="1"/>
    <col min="15880" max="15880" width="16.109375" customWidth="1"/>
    <col min="15881" max="15881" width="15.88671875" bestFit="1" customWidth="1"/>
    <col min="15882" max="15882" width="14.44140625" customWidth="1"/>
    <col min="16132" max="16132" width="13.44140625" customWidth="1"/>
    <col min="16134" max="16134" width="17.109375" customWidth="1"/>
    <col min="16135" max="16135" width="17.6640625" customWidth="1"/>
    <col min="16136" max="16136" width="16.109375" customWidth="1"/>
    <col min="16137" max="16137" width="15.88671875" bestFit="1" customWidth="1"/>
    <col min="16138" max="16138" width="14.44140625" customWidth="1"/>
  </cols>
  <sheetData>
    <row r="1" spans="1:15" s="32" customFormat="1" ht="45.75" customHeight="1" thickBot="1" x14ac:dyDescent="0.35">
      <c r="A1" s="79" t="s">
        <v>80</v>
      </c>
      <c r="B1" s="80"/>
      <c r="C1" s="80"/>
      <c r="D1" s="80"/>
      <c r="E1" s="80"/>
      <c r="F1" s="80"/>
      <c r="G1" s="80"/>
      <c r="H1" s="80"/>
      <c r="I1" s="80"/>
      <c r="J1" s="80"/>
      <c r="K1" s="81"/>
      <c r="O1" s="53" t="s">
        <v>91</v>
      </c>
    </row>
    <row r="5" spans="1:15" x14ac:dyDescent="0.3">
      <c r="B5" s="33" t="s">
        <v>39</v>
      </c>
      <c r="C5" s="33" t="s">
        <v>40</v>
      </c>
      <c r="D5" s="33" t="s">
        <v>32</v>
      </c>
    </row>
    <row r="6" spans="1:15" x14ac:dyDescent="0.3">
      <c r="B6" s="34" t="s">
        <v>41</v>
      </c>
      <c r="C6" s="35" t="s">
        <v>42</v>
      </c>
      <c r="D6" s="36">
        <v>10</v>
      </c>
      <c r="F6" s="37" t="s">
        <v>43</v>
      </c>
      <c r="G6" s="38">
        <f>AVERAGE(D6:D13)</f>
        <v>45</v>
      </c>
    </row>
    <row r="7" spans="1:15" x14ac:dyDescent="0.3">
      <c r="B7" s="34" t="s">
        <v>44</v>
      </c>
      <c r="C7" s="35" t="s">
        <v>42</v>
      </c>
      <c r="D7" s="36">
        <v>20</v>
      </c>
      <c r="F7" s="37" t="s">
        <v>45</v>
      </c>
      <c r="G7">
        <f>COUNTA(B6:B13)</f>
        <v>8</v>
      </c>
    </row>
    <row r="8" spans="1:15" x14ac:dyDescent="0.3">
      <c r="B8" s="34" t="s">
        <v>46</v>
      </c>
      <c r="C8" s="35" t="s">
        <v>47</v>
      </c>
      <c r="D8" s="36">
        <v>30</v>
      </c>
      <c r="F8" s="37" t="s">
        <v>48</v>
      </c>
      <c r="G8">
        <f>COUNTIF(C6:C13,"a")</f>
        <v>5</v>
      </c>
      <c r="H8" s="39"/>
    </row>
    <row r="9" spans="1:15" x14ac:dyDescent="0.3">
      <c r="B9" s="34" t="s">
        <v>49</v>
      </c>
      <c r="C9" s="35" t="s">
        <v>47</v>
      </c>
      <c r="D9" s="36">
        <v>40</v>
      </c>
      <c r="F9" s="37" t="s">
        <v>50</v>
      </c>
      <c r="G9" s="38">
        <f>AVERAGEIF(C6:C13,"a",D6:D13)</f>
        <v>52</v>
      </c>
      <c r="H9" s="39"/>
    </row>
    <row r="10" spans="1:15" x14ac:dyDescent="0.3">
      <c r="B10" s="34" t="s">
        <v>51</v>
      </c>
      <c r="C10" s="35" t="s">
        <v>47</v>
      </c>
      <c r="D10" s="36">
        <v>50</v>
      </c>
    </row>
    <row r="11" spans="1:15" x14ac:dyDescent="0.3">
      <c r="B11" s="34" t="s">
        <v>52</v>
      </c>
      <c r="C11" s="35" t="s">
        <v>47</v>
      </c>
      <c r="D11" s="36">
        <v>60</v>
      </c>
      <c r="F11" s="40" t="s">
        <v>53</v>
      </c>
    </row>
    <row r="12" spans="1:15" x14ac:dyDescent="0.3">
      <c r="B12" s="34" t="s">
        <v>54</v>
      </c>
      <c r="C12" s="41" t="s">
        <v>42</v>
      </c>
      <c r="D12" s="36">
        <v>70</v>
      </c>
    </row>
    <row r="13" spans="1:15" x14ac:dyDescent="0.3">
      <c r="B13" s="34" t="s">
        <v>55</v>
      </c>
      <c r="C13" s="35" t="s">
        <v>47</v>
      </c>
      <c r="D13" s="36">
        <v>80</v>
      </c>
      <c r="F13" s="42" t="s">
        <v>56</v>
      </c>
      <c r="I13" s="33" t="s">
        <v>57</v>
      </c>
      <c r="J13" s="33" t="s">
        <v>58</v>
      </c>
    </row>
    <row r="14" spans="1:15" x14ac:dyDescent="0.3">
      <c r="D14" s="31"/>
      <c r="H14" s="37" t="str" cm="1">
        <f t="array" ref="H14:H15">_xlfn._xlws.SORT(_xlfn.UNIQUE(C6:C13))</f>
        <v>a</v>
      </c>
      <c r="I14" cm="1">
        <f t="array" ref="I14:I15">COUNTIF($C$6:$C$13,_xlfn.ANCHORARRAY($H14))</f>
        <v>5</v>
      </c>
      <c r="J14" s="38" cm="1">
        <f t="array" ref="J14:J15">AVERAGEIF($C$6:$C$13,_xlfn.ANCHORARRAY($H14),$D$6:$D$13)</f>
        <v>52</v>
      </c>
    </row>
    <row r="15" spans="1:15" x14ac:dyDescent="0.3">
      <c r="D15" s="31"/>
      <c r="G15" s="39"/>
      <c r="H15" s="37" t="str">
        <v>b</v>
      </c>
      <c r="I15">
        <v>3</v>
      </c>
      <c r="J15" s="38">
        <v>33.333333333333336</v>
      </c>
    </row>
    <row r="16" spans="1:15" x14ac:dyDescent="0.3">
      <c r="D16" s="31"/>
      <c r="G16" s="39"/>
    </row>
    <row r="17" spans="2:10" x14ac:dyDescent="0.3">
      <c r="D17" s="31"/>
      <c r="F17" s="42" t="s">
        <v>59</v>
      </c>
      <c r="G17" s="39"/>
      <c r="H17" s="43"/>
      <c r="I17" s="47" t="s">
        <v>60</v>
      </c>
      <c r="J17" s="44"/>
    </row>
    <row r="18" spans="2:10" x14ac:dyDescent="0.3">
      <c r="G18" s="39"/>
      <c r="H18" s="47" t="s">
        <v>40</v>
      </c>
      <c r="I18" s="43" t="s">
        <v>57</v>
      </c>
      <c r="J18" s="45" t="s">
        <v>58</v>
      </c>
    </row>
    <row r="19" spans="2:10" x14ac:dyDescent="0.3">
      <c r="H19" s="43" t="s">
        <v>47</v>
      </c>
      <c r="I19" s="43">
        <v>5</v>
      </c>
      <c r="J19" s="46">
        <v>52</v>
      </c>
    </row>
    <row r="20" spans="2:10" x14ac:dyDescent="0.3">
      <c r="H20" s="63" t="s">
        <v>42</v>
      </c>
      <c r="I20" s="63">
        <v>3</v>
      </c>
      <c r="J20" s="64">
        <v>33.333333333333336</v>
      </c>
    </row>
    <row r="23" spans="2:10" x14ac:dyDescent="0.3">
      <c r="B23" s="33" t="s">
        <v>39</v>
      </c>
      <c r="C23" s="33" t="s">
        <v>40</v>
      </c>
      <c r="D23" s="33" t="s">
        <v>32</v>
      </c>
      <c r="E23" s="35"/>
      <c r="F23" s="42" t="s">
        <v>61</v>
      </c>
      <c r="H23" s="48" t="s">
        <v>40</v>
      </c>
      <c r="I23" s="48" t="s">
        <v>57</v>
      </c>
      <c r="J23" s="48" t="s">
        <v>58</v>
      </c>
    </row>
    <row r="24" spans="2:10" x14ac:dyDescent="0.3">
      <c r="B24" s="34" t="s">
        <v>41</v>
      </c>
      <c r="C24" s="35" t="s">
        <v>42</v>
      </c>
      <c r="D24" s="36">
        <v>10</v>
      </c>
      <c r="H24" s="37" t="s">
        <v>47</v>
      </c>
      <c r="I24">
        <f>COUNTIF(Articles[Catégorie],Synthèse[[#This Row],[Catégorie]])</f>
        <v>5</v>
      </c>
      <c r="J24" s="38">
        <f>AVERAGEIF(Articles[Catégorie],Synthèse[[#This Row],[Catégorie]],Articles[Prix hors tva])</f>
        <v>52</v>
      </c>
    </row>
    <row r="25" spans="2:10" x14ac:dyDescent="0.3">
      <c r="B25" s="34" t="s">
        <v>44</v>
      </c>
      <c r="C25" s="35" t="s">
        <v>42</v>
      </c>
      <c r="D25" s="36">
        <v>20</v>
      </c>
      <c r="H25" s="37" t="s">
        <v>42</v>
      </c>
      <c r="I25">
        <f>COUNTIF(Articles[Catégorie],Synthèse[[#This Row],[Catégorie]])</f>
        <v>3</v>
      </c>
      <c r="J25" s="38">
        <f>AVERAGEIF(Articles[Catégorie],Synthèse[[#This Row],[Catégorie]],Articles[Prix hors tva])</f>
        <v>33.333333333333336</v>
      </c>
    </row>
    <row r="26" spans="2:10" x14ac:dyDescent="0.3">
      <c r="B26" s="34" t="s">
        <v>46</v>
      </c>
      <c r="C26" s="35" t="s">
        <v>47</v>
      </c>
      <c r="D26" s="36">
        <v>30</v>
      </c>
    </row>
    <row r="27" spans="2:10" x14ac:dyDescent="0.3">
      <c r="B27" s="34" t="s">
        <v>49</v>
      </c>
      <c r="C27" s="35" t="s">
        <v>47</v>
      </c>
      <c r="D27" s="36">
        <v>40</v>
      </c>
    </row>
    <row r="28" spans="2:10" x14ac:dyDescent="0.3">
      <c r="B28" s="34" t="s">
        <v>51</v>
      </c>
      <c r="C28" s="35" t="s">
        <v>47</v>
      </c>
      <c r="D28" s="36">
        <v>50</v>
      </c>
    </row>
    <row r="29" spans="2:10" x14ac:dyDescent="0.3">
      <c r="B29" s="34" t="s">
        <v>52</v>
      </c>
      <c r="C29" s="35" t="s">
        <v>47</v>
      </c>
      <c r="D29" s="36">
        <v>60</v>
      </c>
    </row>
    <row r="30" spans="2:10" x14ac:dyDescent="0.3">
      <c r="B30" s="34" t="s">
        <v>54</v>
      </c>
      <c r="C30" s="41" t="s">
        <v>42</v>
      </c>
      <c r="D30" s="36">
        <v>70</v>
      </c>
    </row>
    <row r="31" spans="2:10" x14ac:dyDescent="0.3">
      <c r="B31" s="34" t="s">
        <v>55</v>
      </c>
      <c r="C31" s="35" t="s">
        <v>47</v>
      </c>
      <c r="D31" s="36">
        <v>80</v>
      </c>
    </row>
    <row r="32" spans="2:10" x14ac:dyDescent="0.3">
      <c r="H32" s="30"/>
    </row>
    <row r="33" spans="8:8" x14ac:dyDescent="0.3">
      <c r="H33" s="30"/>
    </row>
  </sheetData>
  <mergeCells count="1">
    <mergeCell ref="A1:K1"/>
  </mergeCells>
  <hyperlinks>
    <hyperlink ref="O1" location="Sommaire!A1" display="Retour" xr:uid="{4DE196B2-854C-4221-BFC8-297204C3A5C0}"/>
  </hyperlinks>
  <pageMargins left="0.7" right="0.7" top="0.75" bottom="0.75" header="0.3" footer="0.3"/>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23</vt:i4>
      </vt:variant>
      <vt:variant>
        <vt:lpstr>Plages nommées</vt:lpstr>
      </vt:variant>
      <vt:variant>
        <vt:i4>8</vt:i4>
      </vt:variant>
    </vt:vector>
  </HeadingPairs>
  <TitlesOfParts>
    <vt:vector size="31" baseType="lpstr">
      <vt:lpstr>Sommaire</vt:lpstr>
      <vt:lpstr>Question1</vt:lpstr>
      <vt:lpstr>Question1-Solution</vt:lpstr>
      <vt:lpstr>Question2</vt:lpstr>
      <vt:lpstr>Question2-Solution</vt:lpstr>
      <vt:lpstr>Question3</vt:lpstr>
      <vt:lpstr>Question3-Solution</vt:lpstr>
      <vt:lpstr>Question4</vt:lpstr>
      <vt:lpstr>Question4-Solution</vt:lpstr>
      <vt:lpstr>Question5</vt:lpstr>
      <vt:lpstr>Question5-Solution</vt:lpstr>
      <vt:lpstr>Question6</vt:lpstr>
      <vt:lpstr>Question6-Solution</vt:lpstr>
      <vt:lpstr>Question7</vt:lpstr>
      <vt:lpstr>Filtre1-Prix &gt;= 30</vt:lpstr>
      <vt:lpstr>Filtre2-Prix entre 30 et 50</vt:lpstr>
      <vt:lpstr>Filtre3-Catégorie "a" et "b"</vt:lpstr>
      <vt:lpstr>Filtre4-Articles f</vt:lpstr>
      <vt:lpstr>Question7-Solution</vt:lpstr>
      <vt:lpstr>Filtre1-Prix &gt;= 30-Solution</vt:lpstr>
      <vt:lpstr>Filtre2-Prix entre 30 et 50-Sol</vt:lpstr>
      <vt:lpstr>Filtre3-Cat "a" et "b"-Solution</vt:lpstr>
      <vt:lpstr>Filtre4-Articles f-Solution</vt:lpstr>
      <vt:lpstr>'Filtre1-Prix &gt;= 30-Solution'!Criteres</vt:lpstr>
      <vt:lpstr>'Filtre2-Prix entre 30 et 50-Sol'!Criteres</vt:lpstr>
      <vt:lpstr>'Filtre3-Cat "a" et "b"-Solution'!Criteres</vt:lpstr>
      <vt:lpstr>'Filtre4-Articles f-Solution'!Criteres</vt:lpstr>
      <vt:lpstr>'Filtre1-Prix &gt;= 30-Solution'!Extraire</vt:lpstr>
      <vt:lpstr>'Filtre2-Prix entre 30 et 50-Sol'!Extraire</vt:lpstr>
      <vt:lpstr>'Filtre3-Cat "a" et "b"-Solution'!Extraire</vt:lpstr>
      <vt:lpstr>'Filtre4-Articles f-Solution'!Extraire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Joel Lambert</cp:lastModifiedBy>
  <dcterms:created xsi:type="dcterms:W3CDTF">2023-06-14T12:06:12Z</dcterms:created>
  <dcterms:modified xsi:type="dcterms:W3CDTF">2025-10-28T15:18:33Z</dcterms:modified>
</cp:coreProperties>
</file>